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TS\2. Arbetsmaterial - Tillstånd och Efterlevnad\Tillsyn\Statistik\2023 års utsläpp\WEBBEN\"/>
    </mc:Choice>
  </mc:AlternateContent>
  <xr:revisionPtr revIDLastSave="0" documentId="13_ncr:1_{A791CD94-65C8-47B3-98F6-718A5500926A}" xr6:coauthVersionLast="47" xr6:coauthVersionMax="47" xr10:uidLastSave="{00000000-0000-0000-0000-000000000000}"/>
  <bookViews>
    <workbookView xWindow="-28920" yWindow="1275" windowWidth="29040" windowHeight="15840" xr2:uid="{00000000-000D-0000-FFFF-FFFF00000000}"/>
  </bookViews>
  <sheets>
    <sheet name="2023" sheetId="1" r:id="rId1"/>
    <sheet name="2023 per bransch" sheetId="2" r:id="rId2"/>
    <sheet name="2013-2023" sheetId="3" r:id="rId3"/>
    <sheet name="Utsläpp per län" sheetId="4" r:id="rId4"/>
  </sheets>
  <definedNames>
    <definedName name="_xlnm._FilterDatabase" localSheetId="0" hidden="1">'2023'!$A$4:$K$746</definedName>
    <definedName name="_xlnm._FilterDatabase" localSheetId="1" hidden="1">'2023 per bransch'!$A$3:$I$13</definedName>
    <definedName name="_xlchart.v5.0" hidden="1">'Utsläpp per län'!$A$2</definedName>
    <definedName name="_xlchart.v5.1" hidden="1">'Utsläpp per län'!$A$3:$A$23</definedName>
    <definedName name="_xlchart.v5.2" hidden="1">'Utsläpp per län'!$M$2</definedName>
    <definedName name="_xlchart.v5.3" hidden="1">'Utsläpp per län'!$M$3:$M$23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3" l="1"/>
  <c r="J5" i="1"/>
  <c r="J6" i="1"/>
  <c r="J748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H13" i="2"/>
  <c r="I748" i="1"/>
  <c r="H4" i="2" l="1"/>
  <c r="H748" i="1"/>
  <c r="M5" i="3"/>
  <c r="G4" i="2"/>
  <c r="F4" i="2"/>
  <c r="D13" i="2" l="1"/>
  <c r="L3" i="4" l="1"/>
  <c r="M3" i="4" s="1"/>
  <c r="G9" i="2"/>
  <c r="G5" i="2"/>
  <c r="G7" i="2"/>
  <c r="G6" i="2"/>
  <c r="G12" i="2"/>
  <c r="G10" i="2"/>
  <c r="G11" i="2"/>
  <c r="G8" i="2"/>
  <c r="F7" i="2"/>
  <c r="L18" i="4"/>
  <c r="M18" i="4" s="1"/>
  <c r="L9" i="4"/>
  <c r="M9" i="4" s="1"/>
  <c r="F6" i="2"/>
  <c r="L17" i="4"/>
  <c r="M17" i="4" s="1"/>
  <c r="F5" i="2"/>
  <c r="L16" i="4"/>
  <c r="M16" i="4" s="1"/>
  <c r="L7" i="4"/>
  <c r="M7" i="4" s="1"/>
  <c r="L8" i="4"/>
  <c r="M8" i="4" s="1"/>
  <c r="F12" i="2"/>
  <c r="L23" i="4"/>
  <c r="M23" i="4" s="1"/>
  <c r="L15" i="4"/>
  <c r="M15" i="4" s="1"/>
  <c r="L6" i="4"/>
  <c r="M6" i="4" s="1"/>
  <c r="F11" i="2"/>
  <c r="L22" i="4"/>
  <c r="M22" i="4" s="1"/>
  <c r="L14" i="4"/>
  <c r="M14" i="4" s="1"/>
  <c r="L5" i="4"/>
  <c r="M5" i="4" s="1"/>
  <c r="F10" i="2"/>
  <c r="L21" i="4"/>
  <c r="M21" i="4" s="1"/>
  <c r="L13" i="4"/>
  <c r="M13" i="4" s="1"/>
  <c r="L4" i="4"/>
  <c r="M4" i="4" s="1"/>
  <c r="F9" i="2"/>
  <c r="L20" i="4"/>
  <c r="M20" i="4" s="1"/>
  <c r="L12" i="4"/>
  <c r="M12" i="4" s="1"/>
  <c r="L11" i="4"/>
  <c r="M11" i="4" s="1"/>
  <c r="F8" i="2"/>
  <c r="L19" i="4"/>
  <c r="M19" i="4" s="1"/>
  <c r="L10" i="4"/>
  <c r="M10" i="4" s="1"/>
  <c r="E13" i="2"/>
  <c r="H5" i="2" l="1"/>
  <c r="H8" i="2"/>
  <c r="H11" i="2"/>
  <c r="H10" i="2"/>
  <c r="H12" i="2"/>
  <c r="H6" i="2"/>
  <c r="H7" i="2"/>
  <c r="H9" i="2"/>
  <c r="F13" i="2"/>
  <c r="I5" i="2" l="1"/>
  <c r="I4" i="2"/>
  <c r="I9" i="2"/>
  <c r="I6" i="2"/>
  <c r="I11" i="2"/>
  <c r="I10" i="2"/>
  <c r="I12" i="2"/>
  <c r="I8" i="2"/>
  <c r="I7" i="2"/>
  <c r="B13" i="2" l="1"/>
  <c r="C13" i="2"/>
  <c r="G13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2C357E-A86D-48F3-9249-1E7538FA6D3C}" keepAlive="1" name="Fråga - AllocationTableOperatorInformation" description="Anslutning till AllocationTableOperatorInformation-frågan i arbetsboken." type="5" refreshedVersion="8" background="1" saveData="1">
    <dbPr connection="Provider=Microsoft.Mashup.OleDb.1;Data Source=$Workbook$;Location=AllocationTableOperatorInformation;Extended Properties=&quot;&quot;" command="SELECT * FROM [AllocationTableOperatorInformation]"/>
  </connection>
</connections>
</file>

<file path=xl/sharedStrings.xml><?xml version="1.0" encoding="utf-8"?>
<sst xmlns="http://schemas.openxmlformats.org/spreadsheetml/2006/main" count="4531" uniqueCount="1263">
  <si>
    <t>Anläggning</t>
  </si>
  <si>
    <t>Bransch</t>
  </si>
  <si>
    <t>Län</t>
  </si>
  <si>
    <t>Kommun</t>
  </si>
  <si>
    <t>ENA Energi AB</t>
  </si>
  <si>
    <t>Simpan</t>
  </si>
  <si>
    <t>El och fjärrvärme</t>
  </si>
  <si>
    <t>Uppsala län</t>
  </si>
  <si>
    <t>Enköping</t>
  </si>
  <si>
    <t>CO2</t>
  </si>
  <si>
    <t>PC Stenvreten</t>
  </si>
  <si>
    <t>PC Tjädern</t>
  </si>
  <si>
    <t>Stockholm Exergi AB</t>
  </si>
  <si>
    <t>Akalla värmeverk</t>
  </si>
  <si>
    <t>Stockholms län</t>
  </si>
  <si>
    <t>Stockholm</t>
  </si>
  <si>
    <t>Bristaverket, Block 1</t>
  </si>
  <si>
    <t>Sigtuna</t>
  </si>
  <si>
    <t>Hetvattencentralen Farmen</t>
  </si>
  <si>
    <t>Täby</t>
  </si>
  <si>
    <t>Hetvattencentralen Farsta</t>
  </si>
  <si>
    <t>Hetvattencentralen Galten</t>
  </si>
  <si>
    <t>Värmecentral Gubben Noak</t>
  </si>
  <si>
    <t>Hammarbyverket</t>
  </si>
  <si>
    <t>Hässelbyverket</t>
  </si>
  <si>
    <t>Högdalenverket</t>
  </si>
  <si>
    <t>Värmevärden AB</t>
  </si>
  <si>
    <t>KVV Djuped, Hudiksvall</t>
  </si>
  <si>
    <t>Gävleborgs län</t>
  </si>
  <si>
    <t>Hudiksvall</t>
  </si>
  <si>
    <t>PC Lastaren, Avesta</t>
  </si>
  <si>
    <t>Dalarnas län</t>
  </si>
  <si>
    <t>Avesta</t>
  </si>
  <si>
    <t>Lidingö värmeverk</t>
  </si>
  <si>
    <t>Lidingö</t>
  </si>
  <si>
    <t>Värmecentralen Liljeholmen</t>
  </si>
  <si>
    <t>Hetvattencentralen Ludvigsberg</t>
  </si>
  <si>
    <t>Arlanda panncentral</t>
  </si>
  <si>
    <t>Hetvattencentralen Orminge</t>
  </si>
  <si>
    <t>Nacka</t>
  </si>
  <si>
    <t>PC Kotorget, Hudiksvall</t>
  </si>
  <si>
    <t>Ljusdal Energi AB</t>
  </si>
  <si>
    <t>HVC Gärdeåsen</t>
  </si>
  <si>
    <t>Ljusdal</t>
  </si>
  <si>
    <t>Panncentralen Sjukhuset Torsby</t>
  </si>
  <si>
    <t>Värmlands län</t>
  </si>
  <si>
    <t>Torsby</t>
  </si>
  <si>
    <t>Skellefteå Kraft AB</t>
  </si>
  <si>
    <t>Forsbacka hetvattencentral</t>
  </si>
  <si>
    <t>Västerbottens län</t>
  </si>
  <si>
    <t>Lycksele</t>
  </si>
  <si>
    <t>Panncentralen Sjukhemmet Grums</t>
  </si>
  <si>
    <t>Grums</t>
  </si>
  <si>
    <t>PC Saxen, Avesta</t>
  </si>
  <si>
    <t>Skarpnäck värmeverk</t>
  </si>
  <si>
    <t>Valsta hetvattencentral</t>
  </si>
  <si>
    <t>Vilundaverket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</si>
  <si>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</si>
  <si>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</si>
  <si>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</si>
  <si>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</si>
  <si>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</si>
  <si>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</si>
  <si>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</si>
  <si>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</si>
  <si>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Hetvattencentralen Årsta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</si>
  <si>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</si>
  <si>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</si>
  <si>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</si>
  <si>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</si>
  <si>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</si>
  <si>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</si>
  <si>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</si>
  <si>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Norrbottens län</t>
  </si>
  <si>
    <t>Boden</t>
  </si>
  <si>
    <t>Bollnäs Energi AB</t>
  </si>
  <si>
    <t>Bollnäs</t>
  </si>
  <si>
    <t>Säverstaverket</t>
  </si>
  <si>
    <t>Borlänge Energi AB</t>
  </si>
  <si>
    <t>Bäckelundsverket</t>
  </si>
  <si>
    <t>Borlänge</t>
  </si>
  <si>
    <t>HVC Hultasjön</t>
  </si>
  <si>
    <t>Västra Götalands län</t>
  </si>
  <si>
    <t>Borås</t>
  </si>
  <si>
    <t>HVC Lasarettet</t>
  </si>
  <si>
    <t>Ryaverket</t>
  </si>
  <si>
    <t>HVC Viared 1</t>
  </si>
  <si>
    <t>HVC Viared 2</t>
  </si>
  <si>
    <t>C4 Energi AB</t>
  </si>
  <si>
    <t>Allöverket</t>
  </si>
  <si>
    <t>Skåne län</t>
  </si>
  <si>
    <t>Kristianstad</t>
  </si>
  <si>
    <t>Panncentral CSK</t>
  </si>
  <si>
    <t>PC Edsbyverken</t>
  </si>
  <si>
    <t>Ovanåker</t>
  </si>
  <si>
    <t>Halmstads Energi och Miljö AB</t>
  </si>
  <si>
    <t>Kraftvärmeverket Oceanen</t>
  </si>
  <si>
    <t>Hallands län</t>
  </si>
  <si>
    <t>Halmstad</t>
  </si>
  <si>
    <t>Panncentral Vapnöhöjden</t>
  </si>
  <si>
    <t>Eskilstuna Energi och Miljö AB</t>
  </si>
  <si>
    <t>Vattumannen</t>
  </si>
  <si>
    <t>Södermanlands län</t>
  </si>
  <si>
    <t>Eskilstuna</t>
  </si>
  <si>
    <t>HVC Lagersberg</t>
  </si>
  <si>
    <t>HVC Torshälla</t>
  </si>
  <si>
    <t>Panncentralen Dotorp</t>
  </si>
  <si>
    <t>Falköping</t>
  </si>
  <si>
    <t>Panncentral Marjarp</t>
  </si>
  <si>
    <t>Falkenberg Energi AB</t>
  </si>
  <si>
    <t>ÅC Bacchus</t>
  </si>
  <si>
    <t>Falkenberg</t>
  </si>
  <si>
    <t>HVC Spettet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</si>
  <si>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</si>
  <si>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</si>
  <si>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</si>
  <si>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</si>
  <si>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</si>
  <si>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</si>
  <si>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</si>
  <si>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</si>
  <si>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</si>
  <si>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</si>
  <si>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</si>
  <si>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</si>
  <si>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</si>
  <si>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</si>
  <si>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</si>
  <si>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</si>
  <si>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</si>
  <si>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Kraftvärmeverket Nynäshamn</t>
  </si>
  <si>
    <t>Nynäshamn</t>
  </si>
  <si>
    <t>Gotlands Energi AB</t>
  </si>
  <si>
    <t>Visby Förrådet 3</t>
  </si>
  <si>
    <t>Gotlands län</t>
  </si>
  <si>
    <t>Gotland</t>
  </si>
  <si>
    <t>Visby Värmekraften 1</t>
  </si>
  <si>
    <t>Visby Pinjen 1</t>
  </si>
  <si>
    <t>E.ON Värme Sverige AB</t>
  </si>
  <si>
    <t>Säbyverket</t>
  </si>
  <si>
    <t>Järfälla</t>
  </si>
  <si>
    <t>FVC Hagbacken</t>
  </si>
  <si>
    <t>Nybro Värmecentral AB</t>
  </si>
  <si>
    <t>Nybro</t>
  </si>
  <si>
    <t>Kalmar Energi Värme AB</t>
  </si>
  <si>
    <t>HVC Draken</t>
  </si>
  <si>
    <t>Kalmar</t>
  </si>
  <si>
    <t>HVC Dvärgen</t>
  </si>
  <si>
    <t>E.ON Mälarkraft Värme AB</t>
  </si>
  <si>
    <t>Hetvattencentralen Bro</t>
  </si>
  <si>
    <t>Upplands-Bro</t>
  </si>
  <si>
    <t>Hallonvägen</t>
  </si>
  <si>
    <t>Fjärrvärmeverket Sollefteå</t>
  </si>
  <si>
    <t>Västernorrlands län</t>
  </si>
  <si>
    <t>Sollefteå</t>
  </si>
  <si>
    <t>Gällivare Energi AB</t>
  </si>
  <si>
    <t>Hetvattencentralen Gällivare</t>
  </si>
  <si>
    <t>Gällivare</t>
  </si>
  <si>
    <t>Carlsborg HVC</t>
  </si>
  <si>
    <t>Gävle</t>
  </si>
  <si>
    <t>Ersbo HVC</t>
  </si>
  <si>
    <t>Johannes Bioenergianläggning</t>
  </si>
  <si>
    <t>Göteborg Energi AB</t>
  </si>
  <si>
    <t>Älvängen panncentral</t>
  </si>
  <si>
    <t>Ale</t>
  </si>
  <si>
    <t>Angereds panncentral</t>
  </si>
  <si>
    <t>Göteborg</t>
  </si>
  <si>
    <t>Gamlebyverket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</si>
  <si>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</si>
  <si>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</si>
  <si>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</si>
  <si>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</si>
  <si>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</si>
  <si>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</si>
  <si>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</si>
  <si>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</si>
  <si>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</si>
  <si>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Panncentral Plogen</t>
  </si>
  <si>
    <t>Hedemora Energi AB</t>
  </si>
  <si>
    <t>HVC Hamre</t>
  </si>
  <si>
    <t>Hedemora</t>
  </si>
  <si>
    <t>Hofors</t>
  </si>
  <si>
    <t>Härnösands Kraftvärmeverk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</si>
  <si>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</si>
  <si>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</si>
  <si>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</si>
  <si>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</si>
  <si>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</si>
  <si>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</si>
  <si>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</si>
  <si>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</si>
  <si>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</si>
  <si>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</si>
  <si>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</si>
  <si>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</si>
  <si>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Hetvattencentral Huskvarna fördelningsstation</t>
  </si>
  <si>
    <t>Jönköpings län</t>
  </si>
  <si>
    <t>Jönköping</t>
  </si>
  <si>
    <t>Hetvattencentral Ryhov</t>
  </si>
  <si>
    <t>Hetvattencentral Östra klinikerna</t>
  </si>
  <si>
    <t>Karlshamn Energi AB</t>
  </si>
  <si>
    <t>Hetvattencentral Stilleryd, Karlshamn</t>
  </si>
  <si>
    <t>Blekinge län</t>
  </si>
  <si>
    <t>Karlshamn</t>
  </si>
  <si>
    <t>PC Lasarettet, Karlshamn</t>
  </si>
  <si>
    <t>PC Vägga, Karlshamn</t>
  </si>
  <si>
    <t>PC Östralycke, Karlshamn</t>
  </si>
  <si>
    <t>Sydkraft Thermal Power AB</t>
  </si>
  <si>
    <t>Karlshamnsverket</t>
  </si>
  <si>
    <t>Karlskoga Kraftvärmeverk AB</t>
  </si>
  <si>
    <t>Karlskoga Kraftvärmeverk</t>
  </si>
  <si>
    <t>Örebro län</t>
  </si>
  <si>
    <t>Karlskoga</t>
  </si>
  <si>
    <t>Skogsrundan</t>
  </si>
  <si>
    <t>Affärsverken Karlskrona AB</t>
  </si>
  <si>
    <t>Värmeverket Gullberna i Karlskrona</t>
  </si>
  <si>
    <t>Karlskrona</t>
  </si>
  <si>
    <t>Värmeverk VästerUdd i Karlskrona</t>
  </si>
  <si>
    <t>Karlstads Energi AB</t>
  </si>
  <si>
    <t>Centralsjukhusets hetvattencentral</t>
  </si>
  <si>
    <t>Karlstad</t>
  </si>
  <si>
    <t>Kraftvärmeverket i Yttre hamn</t>
  </si>
  <si>
    <t>Hedenverket</t>
  </si>
  <si>
    <t>Kronoparkens värmecentral</t>
  </si>
  <si>
    <t>Katrinefors Kraftvärme AB</t>
  </si>
  <si>
    <t>Kraftvärmeverket</t>
  </si>
  <si>
    <t>Mariestad</t>
  </si>
  <si>
    <t>Tekniska verken i Linköping AB (publ)</t>
  </si>
  <si>
    <t>Kraftvärmeverket i Katrineholm</t>
  </si>
  <si>
    <t>Katrineholm</t>
  </si>
  <si>
    <t>PC-Öster</t>
  </si>
  <si>
    <t>Kramfors</t>
  </si>
  <si>
    <t>Mälarenergi AB</t>
  </si>
  <si>
    <t>HVC Flaket</t>
  </si>
  <si>
    <t>Västerås</t>
  </si>
  <si>
    <t>Munkegärdeverket</t>
  </si>
  <si>
    <t>Kungälv</t>
  </si>
  <si>
    <t>Norsaverket HVC</t>
  </si>
  <si>
    <t>Köping</t>
  </si>
  <si>
    <t>Landskrona Energi Kraft AB</t>
  </si>
  <si>
    <t>PC Bronsängen</t>
  </si>
  <si>
    <t>Landskrona</t>
  </si>
  <si>
    <t>Energiknuten</t>
  </si>
  <si>
    <t>PC Västra Fäladen</t>
  </si>
  <si>
    <t>Kraftvärmeverket Torsvik, KVVT</t>
  </si>
  <si>
    <t>Scandbio AB</t>
  </si>
  <si>
    <t>Ulricehamns pelletsfabrik</t>
  </si>
  <si>
    <t>Övrig industri</t>
  </si>
  <si>
    <t>Ulricehamn</t>
  </si>
  <si>
    <t>PC Lasarettet</t>
  </si>
  <si>
    <t>Västhamnsverket</t>
  </si>
  <si>
    <t>Helsingborg</t>
  </si>
  <si>
    <t>Norcarb Engineered Carbons AB</t>
  </si>
  <si>
    <t>Kemiindustri</t>
  </si>
  <si>
    <t>Malmö</t>
  </si>
  <si>
    <t>Grosvad HVC</t>
  </si>
  <si>
    <t>Lindåsen</t>
  </si>
  <si>
    <t>Laxå</t>
  </si>
  <si>
    <t>Lidköping Energi AB</t>
  </si>
  <si>
    <t>Värmeverk Filen</t>
  </si>
  <si>
    <t>Lidköping</t>
  </si>
  <si>
    <t>PC Släggan</t>
  </si>
  <si>
    <t>HVC Gnistan</t>
  </si>
  <si>
    <t>Lindesberg</t>
  </si>
  <si>
    <t>Ljungby Energi AB</t>
  </si>
  <si>
    <t>Ljungsjöverket i Ljungby</t>
  </si>
  <si>
    <t>Ljungby</t>
  </si>
  <si>
    <t>HVC Sjulhamre</t>
  </si>
  <si>
    <t>Järn- och stålindustri</t>
  </si>
  <si>
    <t>Luleå</t>
  </si>
  <si>
    <t>Luleå Energi AB</t>
  </si>
  <si>
    <t>HVC2 Aronstorp</t>
  </si>
  <si>
    <t>HVC4 Bergnäset</t>
  </si>
  <si>
    <t>HVC5 Gammelstad</t>
  </si>
  <si>
    <t>Flintrännans fjärrvärmecentral (FFC)</t>
  </si>
  <si>
    <t>Skogsbacka Kraftvärmeverk</t>
  </si>
  <si>
    <t>Mark Kraftvärme AB</t>
  </si>
  <si>
    <t>Assbergs kraftvärmeverk</t>
  </si>
  <si>
    <t>Mark</t>
  </si>
  <si>
    <t>Mjölby-Svartådalen Energi AB</t>
  </si>
  <si>
    <t>HVC Industrigatan</t>
  </si>
  <si>
    <t>Mjölby</t>
  </si>
  <si>
    <t>HVC Sörby</t>
  </si>
  <si>
    <t>HVC Östanå</t>
  </si>
  <si>
    <t>Hallstahammars hetvattencentral</t>
  </si>
  <si>
    <t>HVG-stationen</t>
  </si>
  <si>
    <t>Mölndal Energi AB</t>
  </si>
  <si>
    <t>Mölndal</t>
  </si>
  <si>
    <t>Valåsdalens panncentral</t>
  </si>
  <si>
    <t>Norrenergi AB</t>
  </si>
  <si>
    <t>Solnaverket</t>
  </si>
  <si>
    <t>Solna</t>
  </si>
  <si>
    <t>Kristinehamns Värme AB</t>
  </si>
  <si>
    <t>Sannaverket, Kristinehamn</t>
  </si>
  <si>
    <t>Kristinehamn</t>
  </si>
  <si>
    <t>Sundbybergsverket</t>
  </si>
  <si>
    <t>Sundbyberg</t>
  </si>
  <si>
    <t>Arsta energicentral</t>
  </si>
  <si>
    <t>Norrtälje</t>
  </si>
  <si>
    <t>Nässjö Affärsverk AB</t>
  </si>
  <si>
    <t>Nässjö KVV</t>
  </si>
  <si>
    <t>Nässjö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</si>
  <si>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</si>
  <si>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</si>
  <si>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</si>
  <si>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</si>
  <si>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</si>
  <si>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</si>
  <si>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</si>
  <si>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</si>
  <si>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</si>
  <si>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Umeå Energi AB</t>
  </si>
  <si>
    <t>Umeå</t>
  </si>
  <si>
    <t>Ringhals AB</t>
  </si>
  <si>
    <t>Varberg</t>
  </si>
  <si>
    <t>Kraftringen Energi AB</t>
  </si>
  <si>
    <t>Hetvattencentral Betan</t>
  </si>
  <si>
    <t>Eslöv</t>
  </si>
  <si>
    <t>Hetvattencentral Laxen</t>
  </si>
  <si>
    <t>Hetvattencentral Närke</t>
  </si>
  <si>
    <t>Sörbyverket</t>
  </si>
  <si>
    <t>Ronneby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</si>
  <si>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</si>
  <si>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</si>
  <si>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</si>
  <si>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</si>
  <si>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</si>
  <si>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</si>
  <si>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 Kraftvärmeverk</t>
  </si>
  <si>
    <t>Skellefteå</t>
  </si>
  <si>
    <t>Skövde Energi AB</t>
  </si>
  <si>
    <t>PC Lönnen</t>
  </si>
  <si>
    <t>Skövde</t>
  </si>
  <si>
    <t>Värmecentral P4</t>
  </si>
  <si>
    <t>Lövängsverket</t>
  </si>
  <si>
    <t>Smedjebackens HVC</t>
  </si>
  <si>
    <t>Smedjebacken</t>
  </si>
  <si>
    <t>Reservkraft Huddinge sjukhusområde</t>
  </si>
  <si>
    <t>Huddinge</t>
  </si>
  <si>
    <t>HVC P10</t>
  </si>
  <si>
    <t>Strängnäs</t>
  </si>
  <si>
    <t>PC Gorsingholmsvägen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</si>
  <si>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</si>
  <si>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</si>
  <si>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</si>
  <si>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</si>
  <si>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</si>
  <si>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</si>
  <si>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</si>
  <si>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</si>
  <si>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</si>
  <si>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Solör Bioenergi Fjärrvärme AB</t>
  </si>
  <si>
    <t>Värmeverket</t>
  </si>
  <si>
    <t>Svenljunga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</si>
  <si>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</si>
  <si>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</si>
  <si>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</si>
  <si>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</si>
  <si>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</si>
  <si>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</si>
  <si>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</si>
  <si>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Kävlinge</t>
  </si>
  <si>
    <t>Halmstadsverket HVT G11 och G12</t>
  </si>
  <si>
    <t>Karlshamnsverkets Gasturbinanläggning</t>
  </si>
  <si>
    <t>Gasturbinanläggning Öresundsverket</t>
  </si>
  <si>
    <t>Gasverkets fjärrvärmecentral</t>
  </si>
  <si>
    <t>Örebro</t>
  </si>
  <si>
    <t>Hallsbergs HVC</t>
  </si>
  <si>
    <t>Hallsberg</t>
  </si>
  <si>
    <t>Kumla HVC</t>
  </si>
  <si>
    <t>Kumla</t>
  </si>
  <si>
    <t>Nora PC</t>
  </si>
  <si>
    <t>Nora</t>
  </si>
  <si>
    <t>Nyby PC</t>
  </si>
  <si>
    <t>Uppsala</t>
  </si>
  <si>
    <t>Utmeland HVC</t>
  </si>
  <si>
    <t>Mora</t>
  </si>
  <si>
    <t>Vattumyren PC</t>
  </si>
  <si>
    <t>Åbyverket</t>
  </si>
  <si>
    <t>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</si>
  <si>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</si>
  <si>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</si>
  <si>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</si>
  <si>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</si>
  <si>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</si>
  <si>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</si>
  <si>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Gjutarens PC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</si>
  <si>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</si>
  <si>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</si>
  <si>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</si>
  <si>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</si>
  <si>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</si>
  <si>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</si>
  <si>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</si>
  <si>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</si>
  <si>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</si>
  <si>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</si>
  <si>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</si>
  <si>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</si>
  <si>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</si>
  <si>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</si>
  <si>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</si>
  <si>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PC Säffle</t>
  </si>
  <si>
    <t>Säffle</t>
  </si>
  <si>
    <t>Söderenergi AB</t>
  </si>
  <si>
    <t>Fittjaverket</t>
  </si>
  <si>
    <t>Botkyrka</t>
  </si>
  <si>
    <t>Geneta PC</t>
  </si>
  <si>
    <t>Södertälje</t>
  </si>
  <si>
    <t>Huddinge maskincentral</t>
  </si>
  <si>
    <t>Igelsta värmeverk</t>
  </si>
  <si>
    <t>Söderhamn NÄRA AB</t>
  </si>
  <si>
    <t>Kraftvärmeverket Granskär</t>
  </si>
  <si>
    <t>Söderhamn</t>
  </si>
  <si>
    <t>Skogås värmeverk</t>
  </si>
  <si>
    <t>Panncentralen</t>
  </si>
  <si>
    <t>Kiruna Kraft AB</t>
  </si>
  <si>
    <t>Kiruna Kraftvärmeverk</t>
  </si>
  <si>
    <t>Kiruna</t>
  </si>
  <si>
    <t>Gärstadverket</t>
  </si>
  <si>
    <t>Linköping</t>
  </si>
  <si>
    <t>Lambohov HVC (HVC 60)</t>
  </si>
  <si>
    <t>Tannefors HVC (HVC 30)</t>
  </si>
  <si>
    <t>Ullstämma HVC (HVC 70)</t>
  </si>
  <si>
    <t>Universitetssjukhuset HVC (HVC 90 US)</t>
  </si>
  <si>
    <t>Tranås Energi AB</t>
  </si>
  <si>
    <t>Södra Vakten 17/18</t>
  </si>
  <si>
    <t>Tranås</t>
  </si>
  <si>
    <t>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</si>
  <si>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</si>
  <si>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</si>
  <si>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</si>
  <si>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</si>
  <si>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</si>
  <si>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 värmeverk</t>
  </si>
  <si>
    <t>Uddevalla</t>
  </si>
  <si>
    <t>Hovhultsverket</t>
  </si>
  <si>
    <t>Backencentralen</t>
  </si>
  <si>
    <t>PC kv. Ryttaren</t>
  </si>
  <si>
    <t>Ålidhemsanläggningen</t>
  </si>
  <si>
    <t>Vattenfall AB</t>
  </si>
  <si>
    <t>Knivstaverket</t>
  </si>
  <si>
    <t>Arendals kraftverk</t>
  </si>
  <si>
    <t>Slite kraftverk</t>
  </si>
  <si>
    <t>Stenungsund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</si>
  <si>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</si>
  <si>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</si>
  <si>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</si>
  <si>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</si>
  <si>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</si>
  <si>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</si>
  <si>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</si>
  <si>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</si>
  <si>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</si>
  <si>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</si>
  <si>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</si>
  <si>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</si>
  <si>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</si>
  <si>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Tibro</t>
  </si>
  <si>
    <t>Tidaholms Energi AB</t>
  </si>
  <si>
    <t>Marbodal-Tidaholm</t>
  </si>
  <si>
    <t>Tidaholm</t>
  </si>
  <si>
    <t>Västerbyverket</t>
  </si>
  <si>
    <t>Götene</t>
  </si>
  <si>
    <t>Önafors, Vänersborg</t>
  </si>
  <si>
    <t>Jordbro värmeverk</t>
  </si>
  <si>
    <t>Haninge</t>
  </si>
  <si>
    <t>Bollmora värmeverk</t>
  </si>
  <si>
    <t>Tyresö</t>
  </si>
  <si>
    <t>Kalix värmeverk</t>
  </si>
  <si>
    <t>Kalix</t>
  </si>
  <si>
    <t>PC Brandkärr</t>
  </si>
  <si>
    <t>Nyköping</t>
  </si>
  <si>
    <t>Idbäckens Kraftvärmeverk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</si>
  <si>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</si>
  <si>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</si>
  <si>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</si>
  <si>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</si>
  <si>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</si>
  <si>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</si>
  <si>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</si>
  <si>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</si>
  <si>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</si>
  <si>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</si>
  <si>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</si>
  <si>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</si>
  <si>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</si>
  <si>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</si>
  <si>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</si>
  <si>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Växjö Energi AB</t>
  </si>
  <si>
    <t>Sandviksverket</t>
  </si>
  <si>
    <t>Växjö</t>
  </si>
  <si>
    <t>Reservpanncentralen Teleborg</t>
  </si>
  <si>
    <t>Reservpanncentralen Täljstenen</t>
  </si>
  <si>
    <t>Ystad Energi AB</t>
  </si>
  <si>
    <t>Anoden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</si>
  <si>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</si>
  <si>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</si>
  <si>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</si>
  <si>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</si>
  <si>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</si>
  <si>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</si>
  <si>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</si>
  <si>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</si>
  <si>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Simrishamn</t>
  </si>
  <si>
    <t>Övik Energi AB</t>
  </si>
  <si>
    <t>Sjukhuset HVC2</t>
  </si>
  <si>
    <t>Örnsköldsvik</t>
  </si>
  <si>
    <t>Panncentralen Moelven-Notnäs</t>
  </si>
  <si>
    <t>Ångcentralen, Stockviksverken</t>
  </si>
  <si>
    <t>Kraton Chemical AB</t>
  </si>
  <si>
    <t>Energicentralen vid Arla Vimmerby</t>
  </si>
  <si>
    <t>Livsmedelsindustri</t>
  </si>
  <si>
    <t>Rönnskärsverken</t>
  </si>
  <si>
    <t>Borealis AB</t>
  </si>
  <si>
    <t>Krackeranläggningen</t>
  </si>
  <si>
    <t>Polyetenanläggningen</t>
  </si>
  <si>
    <t>Nordic Sugar AB</t>
  </si>
  <si>
    <t>Arlövs sockerbruk</t>
  </si>
  <si>
    <t>Burlöv</t>
  </si>
  <si>
    <t>Örtofta sockerbruk</t>
  </si>
  <si>
    <t>Navestad</t>
  </si>
  <si>
    <t>Bjuv</t>
  </si>
  <si>
    <t>Gelita Sweden AB</t>
  </si>
  <si>
    <t>Klippan</t>
  </si>
  <si>
    <t>INOVYN Sverige AB</t>
  </si>
  <si>
    <t>Kraftvärmeverket Munksjö</t>
  </si>
  <si>
    <t>PC Ifö</t>
  </si>
  <si>
    <t>Kemira Kemi AB</t>
  </si>
  <si>
    <t>Kemira Kemi</t>
  </si>
  <si>
    <t>SCA Wood AB</t>
  </si>
  <si>
    <t>Rundviks sågverk</t>
  </si>
  <si>
    <t>Nordmaling</t>
  </si>
  <si>
    <t>Stenungsund Energi &amp; Miljö AB</t>
  </si>
  <si>
    <t>Perstorp Specialty Chemicals AB</t>
  </si>
  <si>
    <t>Perstorp</t>
  </si>
  <si>
    <t>Orkla Foods Sverige AB</t>
  </si>
  <si>
    <t>Eslövsfabriken</t>
  </si>
  <si>
    <t>Sala-Heby Energi AB</t>
  </si>
  <si>
    <t>Silververket/Värmeverket</t>
  </si>
  <si>
    <t>Sala</t>
  </si>
  <si>
    <t>Bollsta sågverk</t>
  </si>
  <si>
    <t>Scania Oskarshamn</t>
  </si>
  <si>
    <t>SSAB EMEA AB</t>
  </si>
  <si>
    <t>SSAB EMEA Borlänge</t>
  </si>
  <si>
    <t>Hasselfors PC</t>
  </si>
  <si>
    <t>PC Siljanssågen</t>
  </si>
  <si>
    <t>PC Hjorten</t>
  </si>
  <si>
    <t>Klubbgärdet Fastighets AB</t>
  </si>
  <si>
    <t>PC Lövholmens såg</t>
  </si>
  <si>
    <t>Moelven Valåsen AB</t>
  </si>
  <si>
    <t>Moelven</t>
  </si>
  <si>
    <t>PC Electrolux</t>
  </si>
  <si>
    <t>Fjärrvärmecentralen i Boxholm</t>
  </si>
  <si>
    <t>Boxholm</t>
  </si>
  <si>
    <t>The Absolut Company AB</t>
  </si>
  <si>
    <t>Destilleriet</t>
  </si>
  <si>
    <t>GKN Aerospace Sweden AB</t>
  </si>
  <si>
    <t>Volvoanläggningen</t>
  </si>
  <si>
    <t>Stenstaliden panncentral, Kristinehamn</t>
  </si>
  <si>
    <t>Skövdeanläggningen</t>
  </si>
  <si>
    <t>Treetex HVC3 och HVC4</t>
  </si>
  <si>
    <t>Mineralindustri (exkl. metaller)</t>
  </si>
  <si>
    <t>Skövdefabriken</t>
  </si>
  <si>
    <t>Slitefabriken</t>
  </si>
  <si>
    <t>Kalkproduktion Storugns AB</t>
  </si>
  <si>
    <t>Vittinge tegelbruk</t>
  </si>
  <si>
    <t>Heby</t>
  </si>
  <si>
    <t>Nordkalk AB</t>
  </si>
  <si>
    <t>Nordkalk/Köping</t>
  </si>
  <si>
    <t>SMA Mineral AB</t>
  </si>
  <si>
    <t>Luleå kalkverk</t>
  </si>
  <si>
    <t>Ardagh Glass Limmared AB</t>
  </si>
  <si>
    <t>Tranemo</t>
  </si>
  <si>
    <t>Saint 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</si>
  <si>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</si>
  <si>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</si>
  <si>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</si>
  <si>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</si>
  <si>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</si>
  <si>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</si>
  <si>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Nynas AB</t>
  </si>
  <si>
    <t>Nynäshamnsraffinaderiet</t>
  </si>
  <si>
    <t>Raffinaderier samt distribution av olja och gas</t>
  </si>
  <si>
    <t>Göteborgsraffinaderiet</t>
  </si>
  <si>
    <t>Preem AB</t>
  </si>
  <si>
    <t>Preemraff i Götebogs kommun</t>
  </si>
  <si>
    <t>St1 Refinery AB</t>
  </si>
  <si>
    <t>Preemraff i Lysekils kommun</t>
  </si>
  <si>
    <t>Lysekil</t>
  </si>
  <si>
    <t>Pappers- och massaindustri samt tryckerier</t>
  </si>
  <si>
    <t>Arctic Paper Munkedals AB</t>
  </si>
  <si>
    <t>Munkedal</t>
  </si>
  <si>
    <t>BillerudKorsnäs Frövi</t>
  </si>
  <si>
    <t>BillerudKorsnäs Sweden AB</t>
  </si>
  <si>
    <t>Gruvöns bruk</t>
  </si>
  <si>
    <t>Karlsborgs bruk</t>
  </si>
  <si>
    <t>BillerudKorsnäs Skärblacka</t>
  </si>
  <si>
    <t>Nordic Paper Bäckhammar AB</t>
  </si>
  <si>
    <t>Bäckhammars bruk</t>
  </si>
  <si>
    <t>AB Sandvik Materials Technology</t>
  </si>
  <si>
    <t>Domsjö Fabriker AB</t>
  </si>
  <si>
    <t>Domsjö Fabriker</t>
  </si>
  <si>
    <t>Bengtsfors</t>
  </si>
  <si>
    <t>Skåpaforsverken</t>
  </si>
  <si>
    <t>Fiskeby Board AB</t>
  </si>
  <si>
    <t>Mondi Dynäs AB</t>
  </si>
  <si>
    <t>Holmen Paper AB</t>
  </si>
  <si>
    <t>Bravikens pappersbruk</t>
  </si>
  <si>
    <t>Hallsta pappersbruk</t>
  </si>
  <si>
    <t>Iggesunds bruk</t>
  </si>
  <si>
    <t>Smurfit Kappa Kraftliner Piteå AB</t>
  </si>
  <si>
    <t>Smurfit Kappa Kraftliner Piteå</t>
  </si>
  <si>
    <t>Klippans Bruk AB</t>
  </si>
  <si>
    <t>Lessebo Paper AB</t>
  </si>
  <si>
    <t>Lessebo bruk</t>
  </si>
  <si>
    <t>Lessebo</t>
  </si>
  <si>
    <t>Gävle Bruk</t>
  </si>
  <si>
    <t>Metsä Tissue AB</t>
  </si>
  <si>
    <t>Katrinefors bruk</t>
  </si>
  <si>
    <t>Nyboholms bruk</t>
  </si>
  <si>
    <t>Pauliströms bruk</t>
  </si>
  <si>
    <t>Metsä Board Sverige AB</t>
  </si>
  <si>
    <t>Nordic Paper Seffle AB</t>
  </si>
  <si>
    <t>BillerudKorsnäs Rockhammar</t>
  </si>
  <si>
    <t>Rottneros Bruk AB</t>
  </si>
  <si>
    <t>Rottneros bruk</t>
  </si>
  <si>
    <t>Sunne</t>
  </si>
  <si>
    <t>SCA Graphic Sundsvall AB</t>
  </si>
  <si>
    <t>Ortvikens pappersbruk</t>
  </si>
  <si>
    <t>SCA Östrand</t>
  </si>
  <si>
    <t>Timrå</t>
  </si>
  <si>
    <t>Essity Hygiene and Health AB</t>
  </si>
  <si>
    <t>Lilla Edet</t>
  </si>
  <si>
    <t>SCA Munksund AB</t>
  </si>
  <si>
    <t>SCA  Munksund AB</t>
  </si>
  <si>
    <t>Ahlstrom-Munksjö Aspa Bruk AB</t>
  </si>
  <si>
    <t>Askersund</t>
  </si>
  <si>
    <t>Arctic Paper Grycksbo AB</t>
  </si>
  <si>
    <t>Stora Enso Fors AB</t>
  </si>
  <si>
    <t>Hylte</t>
  </si>
  <si>
    <t>Stora Enso Nymölla AB</t>
  </si>
  <si>
    <t>Bromölla</t>
  </si>
  <si>
    <t>Skutskärs bruk</t>
  </si>
  <si>
    <t>Älvkarleby</t>
  </si>
  <si>
    <t>Stora Enso Skoghalls bruk</t>
  </si>
  <si>
    <t>Hammarö</t>
  </si>
  <si>
    <t>Sofidel Sweden AB</t>
  </si>
  <si>
    <t>Kinda</t>
  </si>
  <si>
    <t>Södra skogsägarna ekonomisk förening</t>
  </si>
  <si>
    <t>Södra Cell Mönsterås</t>
  </si>
  <si>
    <t>Mönsterås</t>
  </si>
  <si>
    <t>Södra Cell Mörrum</t>
  </si>
  <si>
    <t>Södra Cell Värö</t>
  </si>
  <si>
    <t>Waggeryd Cell AB</t>
  </si>
  <si>
    <t>Vaggeryd</t>
  </si>
  <si>
    <t>Vallviks Bruk AB</t>
  </si>
  <si>
    <t>Vallviks bruk</t>
  </si>
  <si>
    <t>Eda</t>
  </si>
  <si>
    <t>Kanthal AB</t>
  </si>
  <si>
    <t>Hallstahammar</t>
  </si>
  <si>
    <t>Ovako Bar AB</t>
  </si>
  <si>
    <t>Höganäs Sweden AB</t>
  </si>
  <si>
    <t>Höganäs Sweden AB Halmstad</t>
  </si>
  <si>
    <t>Höganäs</t>
  </si>
  <si>
    <t>Outokumpu Stainless AB</t>
  </si>
  <si>
    <t>Avesta Jernverk</t>
  </si>
  <si>
    <t>Degerfors</t>
  </si>
  <si>
    <t>Ovako Sweden AB</t>
  </si>
  <si>
    <t>Ovako Sweden AB, Hofors</t>
  </si>
  <si>
    <t>SSAB EMEA Oxelösund</t>
  </si>
  <si>
    <t>SSAB EMEA Luleå</t>
  </si>
  <si>
    <t>Uddeholms AB</t>
  </si>
  <si>
    <t>Hagfors Jernverk</t>
  </si>
  <si>
    <t>Hagfors</t>
  </si>
  <si>
    <t>LKAB Kiruna</t>
  </si>
  <si>
    <t>LKAB Malmberget</t>
  </si>
  <si>
    <t>LKAB Svappavaara</t>
  </si>
  <si>
    <t>Partille Energi AB</t>
  </si>
  <si>
    <t>Björndammens panncentral</t>
  </si>
  <si>
    <t>Partille</t>
  </si>
  <si>
    <t>Volvo Personvagnar AB</t>
  </si>
  <si>
    <t>Volvo Personvagnar AB Karosskomponenter, Olofström</t>
  </si>
  <si>
    <t>Olofström</t>
  </si>
  <si>
    <t>Perstorp Oxo AB</t>
  </si>
  <si>
    <t>Solör Bioenergi Öst AB</t>
  </si>
  <si>
    <t>Talja Panncentral</t>
  </si>
  <si>
    <t>Flen</t>
  </si>
  <si>
    <t>Lindås</t>
  </si>
  <si>
    <t>Bromölla fjärrvärme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</si>
  <si>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</si>
  <si>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</si>
  <si>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</si>
  <si>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</si>
  <si>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</si>
  <si>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</si>
  <si>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</si>
  <si>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</si>
  <si>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</si>
  <si>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Fabriken i Brunna</t>
  </si>
  <si>
    <t>LHVC</t>
  </si>
  <si>
    <t>Lund</t>
  </si>
  <si>
    <t>Jokkmokks Värmeverk AB</t>
  </si>
  <si>
    <t>Jokkmokk</t>
  </si>
  <si>
    <t>Nordic carbide AB</t>
  </si>
  <si>
    <t>Reservcentralen i Osby</t>
  </si>
  <si>
    <t>Munkfors Energi AB</t>
  </si>
  <si>
    <t>Munkfors Värmeverk</t>
  </si>
  <si>
    <t>Munkfors</t>
  </si>
  <si>
    <t>A9 Garnisonen, Kristinehamn</t>
  </si>
  <si>
    <t>Källhagsverket, Avesta</t>
  </si>
  <si>
    <t>PC Björkberg, Hudiksvall</t>
  </si>
  <si>
    <t>PC Sjukhuset, Hudiksvall</t>
  </si>
  <si>
    <t>Höghammar Reservcentral</t>
  </si>
  <si>
    <t>FVC AVR Fagersta By</t>
  </si>
  <si>
    <t>Panncentralen Bäckagård</t>
  </si>
  <si>
    <t>HVC Regementet</t>
  </si>
  <si>
    <t>Förvaltningshuset</t>
  </si>
  <si>
    <t>Nyhem HVC</t>
  </si>
  <si>
    <t>Panncentralen 2, Nynäshamn</t>
  </si>
  <si>
    <t>HVC Lindsdal</t>
  </si>
  <si>
    <t>HVC Effektvägen</t>
  </si>
  <si>
    <t>Backa panncentral</t>
  </si>
  <si>
    <t>Hagfors Energi AB</t>
  </si>
  <si>
    <t>Hagfors värmeverk/Ängfallheden</t>
  </si>
  <si>
    <t>HVC Bergbacken</t>
  </si>
  <si>
    <t>Säter</t>
  </si>
  <si>
    <t>HVC Haggården</t>
  </si>
  <si>
    <t>HVC Säters sjukhus</t>
  </si>
  <si>
    <t>HVC Åsen</t>
  </si>
  <si>
    <t>PC Sågen, P4 &amp; P5, Hällefors</t>
  </si>
  <si>
    <t>Hällefors</t>
  </si>
  <si>
    <t>PC 514, P10 &amp; P11, Hällefors</t>
  </si>
  <si>
    <t>Saltvikshöjden</t>
  </si>
  <si>
    <t>Ljungdala panncentral</t>
  </si>
  <si>
    <t>Göviken</t>
  </si>
  <si>
    <t>Körfältet</t>
  </si>
  <si>
    <t>Odensala</t>
  </si>
  <si>
    <t>Torvalla</t>
  </si>
  <si>
    <t>Hetvattencentral Ljungarum</t>
  </si>
  <si>
    <t>Kranen</t>
  </si>
  <si>
    <t>TPC Heden</t>
  </si>
  <si>
    <t>PC Pilen</t>
  </si>
  <si>
    <t>PC Hembygdsgatan</t>
  </si>
  <si>
    <t>PC Tegelbruket</t>
  </si>
  <si>
    <t>PC Bulten</t>
  </si>
  <si>
    <t>HVC Hagaberg</t>
  </si>
  <si>
    <t>HVC Vedevåg</t>
  </si>
  <si>
    <t>Alnarps PC</t>
  </si>
  <si>
    <t>Lomma</t>
  </si>
  <si>
    <t>Återbruket</t>
  </si>
  <si>
    <t>Lilltjärns panncentral</t>
  </si>
  <si>
    <t>Snickarens PC</t>
  </si>
  <si>
    <t>VafabMiljö Kommunalförbund</t>
  </si>
  <si>
    <t>Gryta gasmotor/gaspanna</t>
  </si>
  <si>
    <t>Mölndal Energi AB AstraZenaca effektcentral</t>
  </si>
  <si>
    <t>Panncentral Brandstation effektcentral</t>
  </si>
  <si>
    <t>EC Flygfältet</t>
  </si>
  <si>
    <t>EC Nordkap</t>
  </si>
  <si>
    <t>HVC Svedjan</t>
  </si>
  <si>
    <t>OP Segheten</t>
  </si>
  <si>
    <t>OP Västerhaga</t>
  </si>
  <si>
    <t>Olofströms Kraft AB</t>
  </si>
  <si>
    <t>Agrasjö panncentral</t>
  </si>
  <si>
    <t>Ekerydsplan panncentral</t>
  </si>
  <si>
    <t>Larsgårdens panncentral</t>
  </si>
  <si>
    <t>Vilbokens panncentral</t>
  </si>
  <si>
    <t>FP och OP</t>
  </si>
  <si>
    <t>PC Kristineberg</t>
  </si>
  <si>
    <t>Anläggning Loket</t>
  </si>
  <si>
    <t>Diakonen</t>
  </si>
  <si>
    <t>Tjuren</t>
  </si>
  <si>
    <t>Kuggstången panncentral</t>
  </si>
  <si>
    <t>Lasarettet panncentral</t>
  </si>
  <si>
    <t>Skruven panncentral</t>
  </si>
  <si>
    <t>PC Nybygget</t>
  </si>
  <si>
    <t>Värmeverket Surahammar</t>
  </si>
  <si>
    <t>Stormyrens HVC</t>
  </si>
  <si>
    <t>Värnamo Energi AB Värmeverk</t>
  </si>
  <si>
    <t>Cloetta HVC</t>
  </si>
  <si>
    <t>FFV HVC</t>
  </si>
  <si>
    <t>Kärna Brunn HVC</t>
  </si>
  <si>
    <t>Ljungsbro HVC</t>
  </si>
  <si>
    <t>Tierps Fjärrvärme AB</t>
  </si>
  <si>
    <t>Vallskogaväg 6 (f.d gasolanläggningen)</t>
  </si>
  <si>
    <t>Tierp</t>
  </si>
  <si>
    <t>Oljecentralen</t>
  </si>
  <si>
    <t>Panncentral Rosenhäll</t>
  </si>
  <si>
    <t>Västvatten AB</t>
  </si>
  <si>
    <t>Skansverket</t>
  </si>
  <si>
    <t>HVC Simhallen</t>
  </si>
  <si>
    <t>Okvista värmeverk</t>
  </si>
  <si>
    <t>Vallentuna</t>
  </si>
  <si>
    <t>Vallentuna värmeverk</t>
  </si>
  <si>
    <t>PC Sjukhuset Varberg</t>
  </si>
  <si>
    <t>PC Domarringen</t>
  </si>
  <si>
    <t>PC Listen</t>
  </si>
  <si>
    <t>Blomgatan</t>
  </si>
  <si>
    <t>Tallholmen</t>
  </si>
  <si>
    <t>Skrubbs panna 2</t>
  </si>
  <si>
    <t>Suderbys Hejdeby 1:58</t>
  </si>
  <si>
    <t>FVC2 Fårbo</t>
  </si>
  <si>
    <t>FVC6 Lasarettets panncentral</t>
  </si>
  <si>
    <t>Fjärrvärmecentral Ödåkra</t>
  </si>
  <si>
    <t>Björknan Mönsterås Fjärrvärme</t>
  </si>
  <si>
    <t>Stolpen Mönsterås Fjärrvärme</t>
  </si>
  <si>
    <t>HVC1 Fräsen</t>
  </si>
  <si>
    <t>PC Kungsmarken i Karlskrona</t>
  </si>
  <si>
    <t>Sahlgrenska sjukhusets reservkraft</t>
  </si>
  <si>
    <t>Panncentral Eksätter</t>
  </si>
  <si>
    <t>Reservcentralen Gjuterigatan</t>
  </si>
  <si>
    <t>Stensikens PC</t>
  </si>
  <si>
    <t>Paroc AB</t>
  </si>
  <si>
    <t>Hällekisfabriken</t>
  </si>
  <si>
    <t>IKEA Industry Hultsfred AB</t>
  </si>
  <si>
    <t>PC AGA, Avesta</t>
  </si>
  <si>
    <t>Nygårds panncentral</t>
  </si>
  <si>
    <t>Åmål</t>
  </si>
  <si>
    <t>SCA Energy AB BioNorr</t>
  </si>
  <si>
    <t>Moskogen kraftvärmeverk</t>
  </si>
  <si>
    <t>Norra Mölnvik</t>
  </si>
  <si>
    <t>Värmdö</t>
  </si>
  <si>
    <t>Hästhagen</t>
  </si>
  <si>
    <t>Kils Energi AB</t>
  </si>
  <si>
    <t>Lersäters panncentral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</si>
  <si>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</si>
  <si>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</si>
  <si>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</si>
  <si>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</si>
  <si>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</si>
  <si>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</si>
  <si>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Stainless AB</t>
  </si>
  <si>
    <t>Fagersta 3:3 + Semla</t>
  </si>
  <si>
    <t>Nyby Operations</t>
  </si>
  <si>
    <t>Effektvägen Pellets</t>
  </si>
  <si>
    <t>PC Vä</t>
  </si>
  <si>
    <t>Ovako Bar AB, Boxholm</t>
  </si>
  <si>
    <t>PC Iggesund, Hudiksvall</t>
  </si>
  <si>
    <t>Ovako Sweden AB, Hällefors</t>
  </si>
  <si>
    <t>Panncentral Röbäck</t>
  </si>
  <si>
    <t>Storegårdens panncentral</t>
  </si>
  <si>
    <t>Platenskolan</t>
  </si>
  <si>
    <t>TPC Sjöstad</t>
  </si>
  <si>
    <t>Degerfors Energi AB</t>
  </si>
  <si>
    <t>HVC Degerfors</t>
  </si>
  <si>
    <t>Tidaholms Energi ABs Kraftvärmeverk</t>
  </si>
  <si>
    <t>Reservpanncentralen Mossgatan</t>
  </si>
  <si>
    <t>Ferrum</t>
  </si>
  <si>
    <t>Glaciären</t>
  </si>
  <si>
    <t>Hjalmar Lundbohmsskolan</t>
  </si>
  <si>
    <t>TPC Zakrisdal</t>
  </si>
  <si>
    <t>Söderköping</t>
  </si>
  <si>
    <t>Hamra fjärrvärmecentral</t>
  </si>
  <si>
    <t>Vallapannan</t>
  </si>
  <si>
    <t>Hörneborgsverket</t>
  </si>
  <si>
    <t>Älvsbyns Energi AB</t>
  </si>
  <si>
    <t>Älvsbyns hetvattencentral</t>
  </si>
  <si>
    <t>Älvsbyn</t>
  </si>
  <si>
    <t>Höganäs Energi AB</t>
  </si>
  <si>
    <t>Hetvattencentral 1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</si>
  <si>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</si>
  <si>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</si>
  <si>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</si>
  <si>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</si>
  <si>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</si>
  <si>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</si>
  <si>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</si>
  <si>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</si>
  <si>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Reservpannor Timrå industriområde</t>
  </si>
  <si>
    <t>Badhusvägen PC</t>
  </si>
  <si>
    <t>Håbo</t>
  </si>
  <si>
    <t>Tegelbruksvägen PC</t>
  </si>
  <si>
    <t>Saint Gobain Sweden AB BU Gyproc</t>
  </si>
  <si>
    <t>Reservpanncentralen i Älmhult</t>
  </si>
  <si>
    <t>Knauf Danogips GmbH</t>
  </si>
  <si>
    <t>Backen</t>
  </si>
  <si>
    <t>Värmeverk Häggatorps i Ronneby</t>
  </si>
  <si>
    <t>PC Åhus</t>
  </si>
  <si>
    <t>Kilsunds panncentral</t>
  </si>
  <si>
    <t>Reservcentral Vagnen 4 i Ljungby</t>
  </si>
  <si>
    <t>Njudung Energi Sävsjö AB</t>
  </si>
  <si>
    <t>Hantverkaren</t>
  </si>
  <si>
    <t>Sävsjö</t>
  </si>
  <si>
    <t>Södra industriområdet</t>
  </si>
  <si>
    <t>Skoghall panncentral</t>
  </si>
  <si>
    <t>Elmeverket i Älmhult</t>
  </si>
  <si>
    <t>Spetslastpanna Hagfors Jernverk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</si>
  <si>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</si>
  <si>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</si>
  <si>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</si>
  <si>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</si>
  <si>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</si>
  <si>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</si>
  <si>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</si>
  <si>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</si>
  <si>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</si>
  <si>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</si>
  <si>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Järna panncentral</t>
  </si>
  <si>
    <t>Stora Enso Timber AB</t>
  </si>
  <si>
    <t>Ala Sågverk</t>
  </si>
  <si>
    <t>PC Verket</t>
  </si>
  <si>
    <t>Panncentralen Gästgivaren</t>
  </si>
  <si>
    <t>Bergkvist-Insjön</t>
  </si>
  <si>
    <t>Leksand</t>
  </si>
  <si>
    <t>Kraftvärmeverk Karlskrona</t>
  </si>
  <si>
    <t>PC Orsa Gamla</t>
  </si>
  <si>
    <t>Orsa</t>
  </si>
  <si>
    <t>PC Orsa Nya</t>
  </si>
  <si>
    <t>PC Solskiftet</t>
  </si>
  <si>
    <t>Östervångsverket</t>
  </si>
  <si>
    <t>Trelleborg</t>
  </si>
  <si>
    <t>Sjöviksverket</t>
  </si>
  <si>
    <t>Hässleholmsfabriken</t>
  </si>
  <si>
    <t>PC Sandåsavägen</t>
  </si>
  <si>
    <t>Härjeåns Energi AB</t>
  </si>
  <si>
    <t>HVC Kopparslagaren</t>
  </si>
  <si>
    <t>Härjedalen</t>
  </si>
  <si>
    <t>PC Östrand</t>
  </si>
  <si>
    <t>Renova AB</t>
  </si>
  <si>
    <t>Renova avfallsförbränningsanläggning</t>
  </si>
  <si>
    <t>Sösia fjärrvärmeanläggning</t>
  </si>
  <si>
    <t>Åre</t>
  </si>
  <si>
    <t>Åre Norra</t>
  </si>
  <si>
    <t>Sandåsa Timber AB</t>
  </si>
  <si>
    <t>Åkers sågverk</t>
  </si>
  <si>
    <t>Reservkraft Hedensbyn</t>
  </si>
  <si>
    <t>ER1</t>
  </si>
  <si>
    <t>Hetvattencentral Liljeholmen</t>
  </si>
  <si>
    <t>Norsaverkets avfallsförbränningsanläggning</t>
  </si>
  <si>
    <t>Åmotfors Energi</t>
  </si>
  <si>
    <t>Haparanda Värmeverk AB</t>
  </si>
  <si>
    <t>Haparanda</t>
  </si>
  <si>
    <t>IKEA Industry Älmhult</t>
  </si>
  <si>
    <t>SYSAV</t>
  </si>
  <si>
    <t>Sysavs avfallsförbränningsanläggning</t>
  </si>
  <si>
    <t>Vara Energi Värme AB</t>
  </si>
  <si>
    <t>Vara Energi panncentral</t>
  </si>
  <si>
    <t>Vara</t>
  </si>
  <si>
    <t>Oljecontainer</t>
  </si>
  <si>
    <t>Yara AB</t>
  </si>
  <si>
    <t>Yara AB Köpingsfabriken</t>
  </si>
  <si>
    <t>N2O</t>
  </si>
  <si>
    <t>Örtoftaverket</t>
  </si>
  <si>
    <t>Panncentralen vid Skinnskattebergs sågverk</t>
  </si>
  <si>
    <t>Skinnskatteberg</t>
  </si>
  <si>
    <t>Ämthyttans panncentral</t>
  </si>
  <si>
    <t>Lillesjöverket</t>
  </si>
  <si>
    <t>Värmekällan</t>
  </si>
  <si>
    <t>BI-QEM Resins AB</t>
  </si>
  <si>
    <t>Avfallspanna Mora - Utmeland</t>
  </si>
  <si>
    <t>Celanese Production Sweden AB</t>
  </si>
  <si>
    <t>Celanese Emulsions Norden AB</t>
  </si>
  <si>
    <t>Läggesta Panncentral</t>
  </si>
  <si>
    <t>Kubikenborg Aluminium AB</t>
  </si>
  <si>
    <t>C2F6, CF4, CO2</t>
  </si>
  <si>
    <t>Vargön Alloys AB</t>
  </si>
  <si>
    <t>LVC4 Lyviksverket</t>
  </si>
  <si>
    <t>Kristinehed avfallskraftvärmeverk</t>
  </si>
  <si>
    <t>Varaslättens lagerhus</t>
  </si>
  <si>
    <t>Kullö panncentral</t>
  </si>
  <si>
    <t>Vaxholm</t>
  </si>
  <si>
    <t>Hetvattencentral Axamo</t>
  </si>
  <si>
    <t>Reservcentral Värmeverket 1</t>
  </si>
  <si>
    <t>Panncentralen Gällivare sjukhus NLL</t>
  </si>
  <si>
    <t>Edsbyn</t>
  </si>
  <si>
    <t>Filbornaverket</t>
  </si>
  <si>
    <t>Bomhus Energi AB</t>
  </si>
  <si>
    <t>Bomhus Energi</t>
  </si>
  <si>
    <t>AB Karl Hedins sågverk</t>
  </si>
  <si>
    <t>Krylbo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</si>
  <si>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</si>
  <si>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</si>
  <si>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</si>
  <si>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</si>
  <si>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</si>
  <si>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</si>
  <si>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Fritsla Panncentral</t>
  </si>
  <si>
    <t>Swedish Hospital Partners AB</t>
  </si>
  <si>
    <t>Reservkraftanläggning för Nya Karolinska i Solna</t>
  </si>
  <si>
    <t>PC STENA</t>
  </si>
  <si>
    <t>Sandkilsverket Åkersberga</t>
  </si>
  <si>
    <t>TC1 &amp; TC2</t>
  </si>
  <si>
    <t>Panncentral F17</t>
  </si>
  <si>
    <t>PC Huven</t>
  </si>
  <si>
    <t>COOP Terminalen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</si>
  <si>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</si>
  <si>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</si>
  <si>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</si>
  <si>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</si>
  <si>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</si>
  <si>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</si>
  <si>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Arninge fjärrvärmeanläggning</t>
  </si>
  <si>
    <t>Åva fjärrvärmeanläggning</t>
  </si>
  <si>
    <t>PC Bonaren</t>
  </si>
  <si>
    <t>PC Samhall</t>
  </si>
  <si>
    <t>PC Köpmannen</t>
  </si>
  <si>
    <t>HVC Söderala</t>
  </si>
  <si>
    <t>Bulten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</si>
  <si>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</si>
  <si>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</si>
  <si>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</si>
  <si>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</si>
  <si>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</si>
  <si>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</si>
  <si>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</si>
  <si>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PC Heden Mora</t>
  </si>
  <si>
    <t>KVV Transtorp</t>
  </si>
  <si>
    <t>KVV Kopparslagaren</t>
  </si>
  <si>
    <t>Panncentral biolja</t>
  </si>
  <si>
    <t>Oxhagen containerpanna</t>
  </si>
  <si>
    <t>PC City</t>
  </si>
  <si>
    <t>Pc 8 Porsödalen</t>
  </si>
  <si>
    <t>Gislaved Energi AB</t>
  </si>
  <si>
    <t>Mossarp PC</t>
  </si>
  <si>
    <t>Gislaved</t>
  </si>
  <si>
    <t>Gisle PC</t>
  </si>
  <si>
    <t>MPC Brandstation</t>
  </si>
  <si>
    <t>Anderstorp PC</t>
  </si>
  <si>
    <t>Dalby</t>
  </si>
  <si>
    <t>Sobackens Miljöanläggning</t>
  </si>
  <si>
    <t>Navet</t>
  </si>
  <si>
    <t>Överskott/ underskott</t>
  </si>
  <si>
    <t>Kommentar</t>
  </si>
  <si>
    <t>NAP nr</t>
  </si>
  <si>
    <t>Utsläppt gas</t>
  </si>
  <si>
    <t>Summa</t>
  </si>
  <si>
    <t>SUMMA</t>
  </si>
  <si>
    <t>Utsläpp 2018 (tusen ton CO2 ekv)</t>
  </si>
  <si>
    <t>Utsläpp 2019 (tusen ton CO2 ekv)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</si>
  <si>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</si>
  <si>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</si>
  <si>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</si>
  <si>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</si>
  <si>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</si>
  <si>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Nevel AB</t>
  </si>
  <si>
    <t>Nouryon Pulp and Performance Chemicals AB</t>
  </si>
  <si>
    <t>Höganäs Borgestad AB</t>
  </si>
  <si>
    <t>SCA Obbola AB</t>
  </si>
  <si>
    <t>Ahlstrom-Munksjö AB</t>
  </si>
  <si>
    <t>Stora Enso AB</t>
  </si>
  <si>
    <t>Björneborg Steel AB</t>
  </si>
  <si>
    <t>SCA Energy AB</t>
  </si>
  <si>
    <t>Heden reservcentral</t>
  </si>
  <si>
    <t>Nybro Värmecentral</t>
  </si>
  <si>
    <t>Kramfors, HVC Brunne</t>
  </si>
  <si>
    <t>Riskullaverket</t>
  </si>
  <si>
    <t>Svenljunga fjärrvärmeverk</t>
  </si>
  <si>
    <t>HVC3 Tornby</t>
  </si>
  <si>
    <t>Hultsfred, Värmeverk</t>
  </si>
  <si>
    <t>Tibro, Baggeboverket</t>
  </si>
  <si>
    <t>Nouryon Functional Chemicals AB</t>
  </si>
  <si>
    <t>AAK Sweden AB</t>
  </si>
  <si>
    <t>SCA Obbola</t>
  </si>
  <si>
    <t>Stora Enso Paper AB Hylte Mill</t>
  </si>
  <si>
    <t>Kraftvärmeverket Gjutaren</t>
  </si>
  <si>
    <t>Tibro, Järnvägsgatan</t>
  </si>
  <si>
    <t>Panna 11</t>
  </si>
  <si>
    <t>Bjuv, Höganäs Bjuf</t>
  </si>
  <si>
    <t>Orrekullens Panncentral</t>
  </si>
  <si>
    <t>Högbytorp CHP</t>
  </si>
  <si>
    <t>VC3</t>
  </si>
  <si>
    <t>PC Industrivägen</t>
  </si>
  <si>
    <t>PC Manhem</t>
  </si>
  <si>
    <t>PC Sävast</t>
  </si>
  <si>
    <t>PC P5</t>
  </si>
  <si>
    <t>PC Bodensågen</t>
  </si>
  <si>
    <t>PC Bränslan</t>
  </si>
  <si>
    <t>Panncentral Badhuset</t>
  </si>
  <si>
    <t>Totala Utsläpp (ton CO2 ekv)</t>
  </si>
  <si>
    <t>Procentuell förändring</t>
  </si>
  <si>
    <t>Utsläpp 2020 (tusen ton CO2 ekv)</t>
  </si>
  <si>
    <t>Utsläpp 2019 (ton CO2ekv)</t>
  </si>
  <si>
    <t>Utsläpp 2020 (ton CO2 ekv)</t>
  </si>
  <si>
    <t>Utfärdade utsläppsrätter*</t>
  </si>
  <si>
    <t>Borås Energi och Miljö AB</t>
  </si>
  <si>
    <t>Gävle Kraftvärme AB</t>
  </si>
  <si>
    <t>Boliden Mineral AB</t>
  </si>
  <si>
    <t>Figeholm</t>
  </si>
  <si>
    <t>Crane AB Ångcentral</t>
  </si>
  <si>
    <t>Crane AB</t>
  </si>
  <si>
    <t>Värmeverket Rättvik</t>
  </si>
  <si>
    <t>Värmevärden Siljan AB</t>
  </si>
  <si>
    <t>Haparanda Ahlmarksvägen</t>
  </si>
  <si>
    <t>IKEA Industry Älmhult AB</t>
  </si>
  <si>
    <t>Mariestads kommun</t>
  </si>
  <si>
    <t>TPC Härjedalsgatan</t>
  </si>
  <si>
    <t>Haparanda Biooljepanna</t>
  </si>
  <si>
    <t>Mariestads avloppsreningsverk</t>
  </si>
  <si>
    <t>Värmevärden i Hofors Ångcentralen</t>
  </si>
  <si>
    <t>Site Eskilstuna</t>
  </si>
  <si>
    <t>Site Västerås</t>
  </si>
  <si>
    <t>Site Katrineholm</t>
  </si>
  <si>
    <t>Foodhill, Bjuv</t>
  </si>
  <si>
    <t>InterXion STO anläggningar</t>
  </si>
  <si>
    <t>Värmevärden Säffle AB</t>
  </si>
  <si>
    <t>Hetvattencentralen Stigamo</t>
  </si>
  <si>
    <t>Husum Pulp AB</t>
  </si>
  <si>
    <t>Gasturbin, G5 Södra</t>
  </si>
  <si>
    <t>HVC Deponigas</t>
  </si>
  <si>
    <t>Reservcentral Slipstenen 3</t>
  </si>
  <si>
    <t>Forumpannan</t>
  </si>
  <si>
    <t>Utsläpp 2021 (ton CO2 ekv)</t>
  </si>
  <si>
    <t>Utsläpp 2021 (tusen ton CO2 ekv)</t>
  </si>
  <si>
    <t>Ingelsta HVC</t>
  </si>
  <si>
    <t>HVC Rötgas</t>
  </si>
  <si>
    <t>Arla panncentral</t>
  </si>
  <si>
    <t>*Preliminär</t>
  </si>
  <si>
    <t>Utsläpp 2022 (tusen ton CO2 ekv)</t>
  </si>
  <si>
    <t>Utsläpp 2022 (ton CO2 ekv)</t>
  </si>
  <si>
    <t>Reservkraft Södersjukhuset</t>
  </si>
  <si>
    <t>Askims PC</t>
  </si>
  <si>
    <t>Haparanda P1</t>
  </si>
  <si>
    <t>Trelleborg Bio 10</t>
  </si>
  <si>
    <t>Setrapannan</t>
  </si>
  <si>
    <t>TPC Sjukhuset</t>
  </si>
  <si>
    <t>Tuna 3:4</t>
  </si>
  <si>
    <t>Skogmur 3:2</t>
  </si>
  <si>
    <t>HVC Karlsnäs</t>
  </si>
  <si>
    <t>PC Tostarp</t>
  </si>
  <si>
    <t>LOCUM Aktiebolag</t>
  </si>
  <si>
    <t>Göteborg Energi Aktiebolag</t>
  </si>
  <si>
    <t>Haparanda Värmeverk Aktiebolag</t>
  </si>
  <si>
    <t>Microsoft Sweden 1172 AB</t>
  </si>
  <si>
    <t>Ulricehamns Energi Aktiebolag</t>
  </si>
  <si>
    <t>Alleima Tube AB</t>
  </si>
  <si>
    <t>Utfärdade utsläppsrätter 2023</t>
  </si>
  <si>
    <t>Ena Energi AB</t>
  </si>
  <si>
    <t>Täby Miljövärme AB</t>
  </si>
  <si>
    <t>Swedavia AB</t>
  </si>
  <si>
    <t>Adven Sverige AB</t>
  </si>
  <si>
    <t>Västra Mälardalens Energi och Miljö AB</t>
  </si>
  <si>
    <t>Halmstad Energi och Miljö AB</t>
  </si>
  <si>
    <t>Eskilstuna Energi och Miljö Aktiebolag</t>
  </si>
  <si>
    <t>Solör Bioenergi Falköping AB</t>
  </si>
  <si>
    <t>Falu Energi och Vatten AB</t>
  </si>
  <si>
    <t>Emmaboda Energi och Miljö AB</t>
  </si>
  <si>
    <t>E.ON Mälarkraft Värme Aktiebolag</t>
  </si>
  <si>
    <t>Gävle kraftvärme AB</t>
  </si>
  <si>
    <t>Solör Bioenergi Ale AB</t>
  </si>
  <si>
    <t>Västervik Miljö och Energi AB</t>
  </si>
  <si>
    <t>Värmevärden i Hofors AB (f d Hofors Energi AB)</t>
  </si>
  <si>
    <t>Härnösand Energi och Miljö AB</t>
  </si>
  <si>
    <t>Tekniska Verken i Linköping AB (publ)</t>
  </si>
  <si>
    <t>Kungälv Närenergi AB</t>
  </si>
  <si>
    <t>Öresundskraft Kraft och Värme AB</t>
  </si>
  <si>
    <t>LaxåVärme AB</t>
  </si>
  <si>
    <t>Linde Energi Värme AB</t>
  </si>
  <si>
    <t>Mjölby- Svartådalen Energi AB</t>
  </si>
  <si>
    <t>Mölndal Energi Aktiebolag</t>
  </si>
  <si>
    <t>Norrtälje Energi Försäljnings AB</t>
  </si>
  <si>
    <t>OKG AB</t>
  </si>
  <si>
    <t>Ronneby Miljö och Teknik AB</t>
  </si>
  <si>
    <t>AB PiteEnergi</t>
  </si>
  <si>
    <t>Smedjebacken Energi AB</t>
  </si>
  <si>
    <t>LOCUM AB</t>
  </si>
  <si>
    <t>Solör Bioenergi Strängnäs AB</t>
  </si>
  <si>
    <t>Sundsvall Energi</t>
  </si>
  <si>
    <t>Sunsdvall Energi AB</t>
  </si>
  <si>
    <t>Svensk Kraftreserv AB</t>
  </si>
  <si>
    <t>Navirum Energi AB</t>
  </si>
  <si>
    <t>Setra Trävaror AB - Setra Nyby sågverk</t>
  </si>
  <si>
    <t>Alingsås Energi AB</t>
  </si>
  <si>
    <t>Söderenergi Aktiebolag</t>
  </si>
  <si>
    <t>Vattenfall AB Heat Uppsala</t>
  </si>
  <si>
    <t>Götene Vatten och Värme AB</t>
  </si>
  <si>
    <t>Vimmerby Energi och Miljö AB</t>
  </si>
  <si>
    <t>Västerbergslagens Energi Aktiebolag</t>
  </si>
  <si>
    <t>Österlens Kraft Fjärrvärme AB</t>
  </si>
  <si>
    <t>Övik Energi Aktiebolag</t>
  </si>
  <si>
    <t>GELITA Sweden AB</t>
  </si>
  <si>
    <t>SCA Wood AB, Rundviks sågverk</t>
  </si>
  <si>
    <t>Stenungsunds Energi och Miljö AB</t>
  </si>
  <si>
    <t>Setra Trävaror</t>
  </si>
  <si>
    <t>Bergkvist Siljan Mora AB</t>
  </si>
  <si>
    <t>Solör Bioenergi Utility Solutions AB</t>
  </si>
  <si>
    <t>Volvo Powertrain Corporation</t>
  </si>
  <si>
    <t>Skövdefariken/Cementa AB</t>
  </si>
  <si>
    <t>Slitefabriken/Cementa AB</t>
  </si>
  <si>
    <t>BMI Produktion Sverige AB</t>
  </si>
  <si>
    <t>Saint-Gobain ISOVER</t>
  </si>
  <si>
    <t>Nynas AB, Göteborgsraffinaderi</t>
  </si>
  <si>
    <t>Hitachi Energy Sweden AB</t>
  </si>
  <si>
    <t>Billerud Skog och Industri AB</t>
  </si>
  <si>
    <t>Billerud Sweden AB Gruvöns Bruk</t>
  </si>
  <si>
    <t>BillerudKorsnäs Sweden AB Karlsborgs Bruk</t>
  </si>
  <si>
    <t>Rexcell Tissue and Airlaid AB</t>
  </si>
  <si>
    <t>Holmen Paper AB / Lars Lundin</t>
  </si>
  <si>
    <t>Iggesund Paperboard AB, Iggesunds Bruk</t>
  </si>
  <si>
    <t>BillerudKorsnäs Skog och Industri AB</t>
  </si>
  <si>
    <t>BillerudKosrnäs Rockhammar</t>
  </si>
  <si>
    <t>Essity Hygiene and Health AB, Edet bruk</t>
  </si>
  <si>
    <t>Ahlstrom-Munksjö Paper</t>
  </si>
  <si>
    <t>Hylte Paper AB</t>
  </si>
  <si>
    <t>Sylvamo Sweden AB</t>
  </si>
  <si>
    <t>Stora Enso Pulp AB, Skutskärs Bruk</t>
  </si>
  <si>
    <t>Södra Skogsägarna ekonomisk förening</t>
  </si>
  <si>
    <t>Södra Skogsägarna Ekonomiskförening</t>
  </si>
  <si>
    <t>Luossavaara Kirunavaara AB</t>
  </si>
  <si>
    <t>Bromölla Fjärrvärme Aktiebolag</t>
  </si>
  <si>
    <t>Befesa Circular Alloys Sweden AB</t>
  </si>
  <si>
    <t>Fresenius Kabi Ab</t>
  </si>
  <si>
    <t>Nordic Carbide AB</t>
  </si>
  <si>
    <t>Olofströms Kraft</t>
  </si>
  <si>
    <t>Ulricehamns Energi AB</t>
  </si>
  <si>
    <t>Varberg Energi Infra AB</t>
  </si>
  <si>
    <t>Öresundskraft Kraft och Värme Aktiebolag</t>
  </si>
  <si>
    <t>hitachi Energy sweden AB</t>
  </si>
  <si>
    <t>Västra Götalandsregionen, Västfastigheter</t>
  </si>
  <si>
    <t>Farmarenergi i Åtvidaberg Aktiebolag-FÅAB</t>
  </si>
  <si>
    <t>Saint Gobain Sweden AB</t>
  </si>
  <si>
    <t>Hammarö Energi Aktiebolag</t>
  </si>
  <si>
    <t>Telge Nät och Miljö AB</t>
  </si>
  <si>
    <t>Bergkvist Siljan Insjön AB</t>
  </si>
  <si>
    <t>Trelleborgs kommun</t>
  </si>
  <si>
    <t>Varaslättens lagerhus Ek För</t>
  </si>
  <si>
    <t>GÄLLIVARE ENERGI AB</t>
  </si>
  <si>
    <t>Arvika Fjärrvärme Aktiebolag</t>
  </si>
  <si>
    <t>E.ON</t>
  </si>
  <si>
    <t>Söderhamn Nära AB</t>
  </si>
  <si>
    <t>Kiruna Kraft Aktiebolag</t>
  </si>
  <si>
    <t>Hjo Energi Aktiebolag</t>
  </si>
  <si>
    <t>Amazon Data Services Sweden AB</t>
  </si>
  <si>
    <t>Jönköping Energi Aktiebolag</t>
  </si>
  <si>
    <t>Interxion Sverige AB</t>
  </si>
  <si>
    <t>Åstorp fjärrvärme</t>
  </si>
  <si>
    <t>PC Öjebyn</t>
  </si>
  <si>
    <t>Aktiebolaget PiteEnergi</t>
  </si>
  <si>
    <t>PC Furunäset</t>
  </si>
  <si>
    <t>PC Tallheden</t>
  </si>
  <si>
    <t>Fastigheten Fårtickan 1 i Skara</t>
  </si>
  <si>
    <t>BEWi Automotive AB</t>
  </si>
  <si>
    <t>Oljepannan Yngve</t>
  </si>
  <si>
    <t>Arvidsjaurs Energi Aktiebolag</t>
  </si>
  <si>
    <t>Lyckan</t>
  </si>
  <si>
    <t>Värmeverket HVC Barbro</t>
  </si>
  <si>
    <t>Örja PC</t>
  </si>
  <si>
    <t>Stockholm Förbrännaren 10</t>
  </si>
  <si>
    <t>Equinix (Sweden) AB</t>
  </si>
  <si>
    <t>PC Djupafors</t>
  </si>
  <si>
    <t>Stackbo 1:35</t>
  </si>
  <si>
    <t>Pelletspannor Kustvakten</t>
  </si>
  <si>
    <t>TC4</t>
  </si>
  <si>
    <t>Edsbyn Erk-Pers</t>
  </si>
  <si>
    <t>Reservpanncentral</t>
  </si>
  <si>
    <t>FVC KP</t>
  </si>
  <si>
    <t>Aktiebolaget Borlänge Energi</t>
  </si>
  <si>
    <t>Munkedals bruk – Samförbränningspanna</t>
  </si>
  <si>
    <t>Utsläpp 2023 (ton CO2 ekv)</t>
  </si>
  <si>
    <t>Åstorp</t>
  </si>
  <si>
    <t>Arvidsjaur</t>
  </si>
  <si>
    <t>Utsläpp 2023* (ton CO2 ekv)</t>
  </si>
  <si>
    <t xml:space="preserve">Statistik EU ETS utsläpp 2019, 2020, 2021, 2022 och 2023 samt utfärdade fria utsläppsrätter för 2023 per bransch </t>
  </si>
  <si>
    <t>2023 överskott/ underskott (utfärdade utsläppsrätter jmf utsläpp)</t>
  </si>
  <si>
    <t>Procentuell del av EU ETS i Sverige 2023</t>
  </si>
  <si>
    <t>2023*</t>
  </si>
  <si>
    <t>Utsläpp 2023 (tusen ton CO2 ekv)</t>
  </si>
  <si>
    <t>Skillnad i procent mellan 2013 och 2023</t>
  </si>
  <si>
    <t xml:space="preserve">Statistik utsläpp och utfärdade fria utsläppsrätter för 2023 års utsläpp inom EU ETS </t>
  </si>
  <si>
    <t>Observera att det angivna utsläppet är preliminärt (2024-04-05)</t>
  </si>
  <si>
    <t>Utfärdade utsläppsrätter 2023*</t>
  </si>
  <si>
    <t>* Preliminärt 2024-04-05</t>
  </si>
  <si>
    <t>Huvudman</t>
  </si>
  <si>
    <t>* Siffrorna är preliminära 2024-04-05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</si>
</sst>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center"/>
    </xf>
    <xf numFmtId="3" fontId="3" fillId="0" borderId="5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" xfId="1" applyNumberFormat="1" applyFont="1" applyBorder="1"/>
    <xf numFmtId="0" fontId="0" fillId="0" borderId="7" xfId="0" applyBorder="1" applyAlignment="1">
      <alignment wrapText="1"/>
    </xf>
    <xf numFmtId="0" fontId="3" fillId="0" borderId="4" xfId="0" applyFont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Border="1"/>
    <xf numFmtId="9" fontId="0" fillId="0" borderId="1" xfId="1" applyFont="1" applyBorder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3" fontId="3" fillId="0" borderId="8" xfId="0" applyNumberFormat="1" applyFont="1" applyBorder="1"/>
    <xf numFmtId="0" fontId="3" fillId="5" borderId="1" xfId="0" applyFont="1" applyFill="1" applyBorder="1" applyAlignment="1">
      <alignment horizontal="right" vertical="center" wrapText="1"/>
    </xf>
    <xf numFmtId="9" fontId="0" fillId="0" borderId="0" xfId="0" applyNumberFormat="1"/>
    <xf numFmtId="1" fontId="0" fillId="0" borderId="1" xfId="0" applyNumberFormat="1" applyBorder="1"/>
    <xf numFmtId="1" fontId="0" fillId="0" borderId="9" xfId="0" applyNumberFormat="1" applyBorder="1"/>
    <xf numFmtId="164" fontId="0" fillId="0" borderId="0" xfId="1" applyNumberFormat="1" applyFont="1"/>
    <xf numFmtId="43" fontId="0" fillId="0" borderId="0" xfId="2" applyFont="1"/>
    <xf numFmtId="165" fontId="0" fillId="0" borderId="1" xfId="2" applyNumberFormat="1" applyFont="1" applyBorder="1"/>
    <xf numFmtId="3" fontId="9" fillId="0" borderId="1" xfId="0" applyNumberFormat="1" applyFont="1" applyBorder="1"/>
    <xf numFmtId="0" fontId="7" fillId="0" borderId="0" xfId="0" applyFont="1"/>
    <xf numFmtId="0" fontId="3" fillId="5" borderId="2" xfId="0" applyFont="1" applyFill="1" applyBorder="1" applyAlignment="1">
      <alignment vertical="top" wrapText="1"/>
    </xf>
    <xf numFmtId="9" fontId="0" fillId="0" borderId="2" xfId="1" applyFont="1" applyBorder="1"/>
    <xf numFmtId="0" fontId="3" fillId="0" borderId="0" xfId="0" applyFont="1" applyAlignment="1">
      <alignment vertical="top" wrapText="1"/>
    </xf>
    <xf numFmtId="0" fontId="3" fillId="0" borderId="10" xfId="0" applyFont="1" applyBorder="1" applyAlignment="1">
      <alignment vertical="top" wrapText="1"/>
    </xf>
    <xf numFmtId="9" fontId="0" fillId="0" borderId="10" xfId="1" applyFont="1" applyFill="1" applyBorder="1"/>
    <xf numFmtId="0" fontId="1" fillId="4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165" fontId="2" fillId="0" borderId="3" xfId="2" applyNumberFormat="1" applyFont="1" applyFill="1" applyBorder="1" applyAlignment="1">
      <alignment horizontal="left" vertical="center"/>
    </xf>
    <xf numFmtId="165" fontId="2" fillId="0" borderId="1" xfId="2" applyNumberFormat="1" applyFont="1" applyFill="1" applyBorder="1" applyAlignment="1">
      <alignment horizontal="left" vertical="center"/>
    </xf>
    <xf numFmtId="165" fontId="0" fillId="0" borderId="1" xfId="2" applyNumberFormat="1" applyFont="1" applyFill="1" applyBorder="1"/>
  </cellXfs>
  <cellStyles count="3">
    <cellStyle name="Normal" xfId="0" builtinId="0"/>
    <cellStyle name="Procent" xfId="1" builtinId="5"/>
    <cellStyle name="Tusental" xfId="2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Procentuell del av EU ETS i Sverige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per bransch'!$I$3</c:f>
              <c:strCache>
                <c:ptCount val="1"/>
                <c:pt idx="0">
                  <c:v>Procentuell del av EU ETS i Sverige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'2023 per bransch'!$I$4:$I$12</c:f>
              <c:numCache>
                <c:formatCode>0%</c:formatCode>
                <c:ptCount val="9"/>
                <c:pt idx="0">
                  <c:v>0.32075235238609218</c:v>
                </c:pt>
                <c:pt idx="1">
                  <c:v>0.20068944206112269</c:v>
                </c:pt>
                <c:pt idx="2">
                  <c:v>0.13829028380786798</c:v>
                </c:pt>
                <c:pt idx="3">
                  <c:v>0.15405845872607521</c:v>
                </c:pt>
                <c:pt idx="4">
                  <c:v>6.1343896903445883E-2</c:v>
                </c:pt>
                <c:pt idx="5">
                  <c:v>4.2951709612239798E-2</c:v>
                </c:pt>
                <c:pt idx="6">
                  <c:v>3.7759087393770444E-2</c:v>
                </c:pt>
                <c:pt idx="7">
                  <c:v>3.8614284060838014E-2</c:v>
                </c:pt>
                <c:pt idx="8">
                  <c:v>5.5404850485477712E-3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D0F-B9D4-183F5060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53952"/>
        <c:axId val="733951984"/>
      </c:barChart>
      <c:catAx>
        <c:axId val="733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1984"/>
        <c:crosses val="autoZero"/>
        <c:auto val="1"/>
        <c:lblAlgn val="ctr"/>
        <c:lblOffset val="100"/>
        <c:noMultiLvlLbl val="0"/>
      </c:catAx>
      <c:valAx>
        <c:axId val="733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aseline="0"/>
              <a:t>Utsläpp per bransch 2019-2023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per bransch'!$B$3</c:f>
              <c:strCache>
                <c:ptCount val="1"/>
                <c:pt idx="0">
                  <c:v>Utsläpp 2019 (ton CO2ekv)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'2023 per bransch'!$B$4:$B$12</c:f>
              <c:numCache>
                <c:formatCode>#,##0</c:formatCode>
                <c:ptCount val="9"/>
                <c:pt idx="0">
                  <c:v>6167290</c:v>
                </c:pt>
                <c:pt idx="1">
                  <c:v>3944738</c:v>
                </c:pt>
                <c:pt idx="2">
                  <c:v>2786228</c:v>
                </c:pt>
                <c:pt idx="3">
                  <c:v>2391596</c:v>
                </c:pt>
                <c:pt idx="4">
                  <c:v>1229904</c:v>
                </c:pt>
                <c:pt idx="5">
                  <c:v>826143</c:v>
                </c:pt>
                <c:pt idx="6">
                  <c:v>696323</c:v>
                </c:pt>
                <c:pt idx="7">
                  <c:v>733646</c:v>
                </c:pt>
                <c:pt idx="8">
                  <c:v>119226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1-4636-BD9A-8466E8E73296}"/>
            </c:ext>
          </c:extLst>
        </c:ser>
        <c:ser>
          <c:idx val="1"/>
          <c:order val="1"/>
          <c:tx>
            <c:strRef>
              <c:f>'2023 per bransch'!$C$3</c:f>
              <c:strCache>
                <c:ptCount val="1"/>
                <c:pt idx="0">
                  <c:v>Utsläpp 2020 (ton CO2 ekv)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'2023 per bransch'!$C$4:$C$12</c:f>
              <c:numCache>
                <c:formatCode>#,##0</c:formatCode>
                <c:ptCount val="9"/>
                <c:pt idx="0">
                  <c:v>5378831</c:v>
                </c:pt>
                <c:pt idx="1">
                  <c:v>3182369</c:v>
                </c:pt>
                <c:pt idx="2">
                  <c:v>2649677</c:v>
                </c:pt>
                <c:pt idx="3">
                  <c:v>2332033</c:v>
                </c:pt>
                <c:pt idx="4">
                  <c:v>881351</c:v>
                </c:pt>
                <c:pt idx="5">
                  <c:v>798374</c:v>
                </c:pt>
                <c:pt idx="6">
                  <c:v>616606</c:v>
                </c:pt>
                <c:pt idx="7">
                  <c:v>719504</c:v>
                </c:pt>
                <c:pt idx="8">
                  <c:v>146834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1-4636-BD9A-8466E8E73296}"/>
            </c:ext>
          </c:extLst>
        </c:ser>
        <c:ser>
          <c:idx val="2"/>
          <c:order val="2"/>
          <c:tx>
            <c:strRef>
              <c:f>'2023 per bransch'!$D$3</c:f>
              <c:strCache>
                <c:ptCount val="1"/>
                <c:pt idx="0">
                  <c:v>Utsläpp 2021 (ton CO2 ekv)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'2023 per bransch'!$D$4:$D$12</c:f>
              <c:numCache>
                <c:formatCode>#,##0</c:formatCode>
                <c:ptCount val="9"/>
                <c:pt idx="0">
                  <c:v>5723126</c:v>
                </c:pt>
                <c:pt idx="1">
                  <c:v>3851273</c:v>
                </c:pt>
                <c:pt idx="2">
                  <c:v>2572110</c:v>
                </c:pt>
                <c:pt idx="3">
                  <c:v>2766327</c:v>
                </c:pt>
                <c:pt idx="4">
                  <c:v>1236746</c:v>
                </c:pt>
                <c:pt idx="5">
                  <c:v>799964</c:v>
                </c:pt>
                <c:pt idx="6">
                  <c:v>666287</c:v>
                </c:pt>
                <c:pt idx="7">
                  <c:v>721216</c:v>
                </c:pt>
                <c:pt idx="8">
                  <c:v>139419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3-4A93-A855-0DAD54CBB3A4}"/>
            </c:ext>
          </c:extLst>
        </c:ser>
        <c:ser>
          <c:idx val="3"/>
          <c:order val="3"/>
          <c:tx>
            <c:strRef>
              <c:f>'2023 per bransch'!$E$3</c:f>
              <c:strCache>
                <c:ptCount val="1"/>
                <c:pt idx="0">
                  <c:v>Utsläpp 2022 (ton CO2 ekv)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'2023 per bransch'!$E$4:$E$12</c:f>
              <c:numCache>
                <c:formatCode>#,##0</c:formatCode>
                <c:ptCount val="9"/>
                <c:pt idx="0">
                  <c:v>5632473</c:v>
                </c:pt>
                <c:pt idx="1">
                  <c:v>3607384</c:v>
                </c:pt>
                <c:pt idx="2">
                  <c:v>2507101</c:v>
                </c:pt>
                <c:pt idx="3">
                  <c:v>2671892</c:v>
                </c:pt>
                <c:pt idx="4">
                  <c:v>1000359</c:v>
                </c:pt>
                <c:pt idx="5">
                  <c:v>745142</c:v>
                </c:pt>
                <c:pt idx="6">
                  <c:v>648001</c:v>
                </c:pt>
                <c:pt idx="7">
                  <c:v>715389</c:v>
                </c:pt>
                <c:pt idx="8">
                  <c:v>129845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0-40EE-AAD3-83F4FBF1111D}"/>
            </c:ext>
          </c:extLst>
        </c:ser>
        <c:ser>
          <c:idx val="4"/>
          <c:order val="4"/>
          <c:tx>
            <c:strRef>
              <c:f>'2023 per bransch'!$F$3</c:f>
              <c:strCache>
                <c:ptCount val="1"/>
                <c:pt idx="0">
                  <c:v>Utsläpp 2023* (ton CO2 ekv)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'2023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'2023 per bransch'!$F$4:$F$12</c:f>
              <c:numCache>
                <c:formatCode>#,##0</c:formatCode>
                <c:ptCount val="9"/>
                <c:pt idx="0">
                  <c:v>5523173</c:v>
                </c:pt>
                <c:pt idx="1">
                  <c:v>3455758</c:v>
                </c:pt>
                <c:pt idx="2">
                  <c:v>2381280</c:v>
                </c:pt>
                <c:pt idx="3">
                  <c:v>2652799</c:v>
                </c:pt>
                <c:pt idx="4">
                  <c:v>1056307</c:v>
                </c:pt>
                <c:pt idx="5">
                  <c:v>739604</c:v>
                </c:pt>
                <c:pt idx="6">
                  <c:v>650190</c:v>
                </c:pt>
                <c:pt idx="7">
                  <c:v>664916</c:v>
                </c:pt>
                <c:pt idx="8">
                  <c:v>95404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C-4B5D-B1F6-4F1A4258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08256"/>
        <c:axId val="555603336"/>
      </c:barChart>
      <c:catAx>
        <c:axId val="5556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3336"/>
        <c:crosses val="autoZero"/>
        <c:auto val="1"/>
        <c:lblAlgn val="ctr"/>
        <c:lblOffset val="100"/>
        <c:noMultiLvlLbl val="0"/>
      </c:catAx>
      <c:valAx>
        <c:axId val="55560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Utsläpp</a:t>
            </a:r>
            <a:r>
              <a:rPr lang="sv-SE" baseline="0"/>
              <a:t> och tilldelning</a:t>
            </a:r>
            <a:br>
              <a:rPr lang="sv-SE"/>
            </a:br>
            <a:r>
              <a:rPr lang="sv-SE"/>
              <a:t>EU ETS Sverige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'2013-2023'!$A$4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'2013-2023'!$B$3:$L$3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2023*</c:v>
                </c:pt>
              </c:strCache>
            </c:strRef>
          </c:cat>
          <c:val>
            <c:numRef>
              <c:f>'2013-2023'!$B$4:$L$4</c:f>
              <c:numCache>
                <c:formatCode>_-* #\ ##0_-;\-* #\ ##0_-;_-* "-"??_-;_-@_-</c:formatCode>
                <c:ptCount val="11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19856395</c:v>
                </c:pt>
                <c:pt idx="6">
                  <c:v>18895094</c:v>
                </c:pt>
                <c:pt idx="7">
                  <c:v>16705579</c:v>
                </c:pt>
                <c:pt idx="8">
                  <c:v>18475886</c:v>
                </c:pt>
                <c:pt idx="9">
                  <c:v>17657586</c:v>
                </c:pt>
                <c:pt idx="10">
                  <c:v>17219431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83328"/>
        <c:axId val="522183656"/>
      </c:barChart>
      <c:lineChart>
        <c:grouping val="standard"/>
        <c:varyColors val="0"/>
        <c:ser>
          <c:idx val="1"/>
          <c:order val="1"/>
          <c:tx>
            <c:strRef>
              <c:f>'2013-2023'!$A$5</c:f>
              <c:strCache>
                <c:ptCount val="1"/>
                <c:pt idx="0">
                  <c:v>Utfärdade utsläppsrätter*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'2013-2023'!$B$3:$L$3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2023*</c:v>
                </c:pt>
              </c:strCache>
            </c:strRef>
          </c:cat>
          <c:val>
            <c:numRef>
              <c:f>'2013-2023'!$B$5:$L$5</c:f>
              <c:numCache>
                <c:formatCode>_-* #\ ##0_-;\-* #\ ##0_-;_-* "-"??_-;_-@_-</c:formatCode>
                <c:ptCount val="11"/>
                <c:pt idx="0">
                  <c:v>29081450</c:v>
                </c:pt>
                <c:pt idx="1">
                  <c:v>27401839</c:v>
                </c:pt>
                <c:pt idx="2">
                  <c:v>25603951</c:v>
                </c:pt>
                <c:pt idx="3">
                  <c:v>24239716</c:v>
                </c:pt>
                <c:pt idx="4">
                  <c:v>23159203</c:v>
                </c:pt>
                <c:pt idx="5">
                  <c:v>21783589</c:v>
                </c:pt>
                <c:pt idx="6">
                  <c:v>20676159</c:v>
                </c:pt>
                <c:pt idx="7">
                  <c:v>19182417</c:v>
                </c:pt>
                <c:pt idx="8">
                  <c:v>17328212</c:v>
                </c:pt>
                <c:pt idx="9">
                  <c:v>16800066</c:v>
                </c:pt>
                <c:pt idx="10">
                  <c:v>17288448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83328"/>
        <c:axId val="522183656"/>
      </c:lineChart>
      <c:catAx>
        <c:axId val="5221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656"/>
        <c:crosses val="autoZero"/>
        <c:auto val="1"/>
        <c:lblAlgn val="ctr"/>
        <c:lblOffset val="100"/>
        <c:noMultiLvlLbl val="0"/>
      </c:catAx>
      <c:valAx>
        <c:axId val="5221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</cx:numDim>
    </cx:data>
  </cx:chartData>
  <cx:chart>
    <cx:title pos="t" align="ctr" overlay="0">
      <cx:tx>
        <cx:txData>
          <cx:v>Skillnad i procent mellan 2013 och 2023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Skillnad i procent mellan 2013 och 2023</a:t>
          </a:r>
        </a:p>
      </cx:txPr>
    </cx:title>
    <cx:plotArea>
      <cx:plotAreaRegion>
        <cx:series layoutId="regionMap" uniqueId="{D1A458A2-38A5-4CC6-9250-2D1504AB517A}">
          <cx:tx>
            <cx:txData>
              <cx:f>_xlchart.v5.2</cx:f>
              <cx:v>Skillnad i procent mellan 2013 och 2023</cx:v>
            </cx:txData>
          </cx:tx>
          <cx:dataId val="0"/>
          <cx:layoutPr>
            <cx:geography cultureLanguage="sv-SE" cultureRegion="SE" attribution="Funktionalitet från Bing">
              <cx:geoCache provider="{E9337A44-BEBE-4D9F-B70C-5C5E7DAFC167}">
                <cx:binary>1HxZcuQ4su1W0vL7UUViRlvX/eAQg0IRmpXDD00pqUgQJEESnBdyV9BvC72B3NjzCFVmS1HZ1Vlt
VWYvfyiSIBgADtz9+AGovz+Mf3vIn+6bN2ORl/ZvD+PPb9O2rf7200/2IX0q7u1JoR4aY80v7cmD
KX4yv/yiHp5+emzuB1UmPyHXIz89pPdN+zS+/Z+/w9uSJ3NmHu5bZcrL7qmZrp5sl7f2d8q+WfTm
/rFQZahs26iH1vv57ennf5b68z8r+FX7Jv/8j/Ltm6eyVe10M1VPP7999fjbNz8dv/Q3DXiTQxvb
7hHqUn5CMXYlIlJwLpHkb9/kpkx+LfbICXG5wFQyFwvhCfLlp3f3BVR/0bIvBd9q06FF94+PzZO1
0LvD36PKrzpxVPZgurLdD2cCI/vz2+v+qVHJ09s3yprguSgw+85cR4fe//Qaiv/5+9ENGI+jOy/Q
Oh68/1T0G7DC+/y+Ke//bKCYeyKplJx5kiEhXYaOgcKEM4GhhFLqcfYFj2egvrtV34bqqPoRWEel
PxRcfv6kwa6e/my7YidIYEYxohJxjgkYzku7oieekIh5BDPCEHEBzWeTfobru1v1bbiOqh/BdVT6
Q8G1NG1+Xz7+2dYFbpAIzqgklGBCuYtfwyVOqOcKwT0CNshceeQGf23VFwy/3wV+rXgE0df7PxY4
n//R50+fTPOnhynmnRAC408J4og8A/DSnPbWJjFghwA+VxxZ0/Jru/4LhF7UPQbpRdEPhdPqPv9L
jIidSEZcT3JO93EI0ddGhE4E9pjreQQJAaTD+4LGs8/77lZ92+cdVT/C6qj0h4Lr9PM/ir/E6zF8
gijnric4/jb5wx7ykHSRy6QrPfEasK/t+nL7+/3ei6pHQL0o+aFA2tznBaQSfzo7R8DlBEXAwZEL
aLy2KHbiUuAR1CN7u6J7TviSRXxnm75tT68qH4H0quzHgqkxpfn09OdHKMpOuCQeJ54kGPIlDMby
MkKRE8oBIUaFxxFz+RGD2Hx/u/4NXMcvOIbsuPyHgm1nmuaTadun8s9mfgyCFhWQ93IkiUSeeI0b
ck9csQ9YX03wtYn9kYZ9G7jfvuEIud8+8ENBd60//9/yT0+vKKCGEKWgW7gIk2NrwydUcpd5HuUI
sd84xuc2fUHy+8PWl3pHCH25/WPh0poHnZq8+LMtisoTwl1XgqsT3l6UACnipScUJx6EMyk9Jvf2
xoElvgxa11/a9eX2H4DnX1WPEfpXyY8F0ud/Pj41xX35l/B1Cb4Nc0qJBF5OfiMpsRMmiPBchgWk
XaBhfEHkma9fv2zbl6I/ANbr6seAvS79oUC7+/yPpviLAAMYIAn2PFBrsUuOxFp84lEkXII5YZII
dATY13b9cbBeVD0C6kXJDwXSbVVZUGr/ZMIOKq1LBAWtnFMOYgQ6IuygtnOXIikh3yIEaPsXKJ5N
6nsb9W0m8br2EU6vC38oqGCK2fbpr+J/5EQw7iGQYYkAyznSLPiJQFgSiFMEBCgA9DVgf7Bp38bt
my85gu+bz/yIKJbA5P8K3whahudihmGVCngfBU74mnVwkDpAOSTA8g/52W99436OfX/rfhfK49d8
G8zjp348OP86YsIJJ4i6XH5LjWcnHoO1FbBGF4IdaPbfMMpfm/al5Pt5ycHSvtb+FnJfC388wJr7
N8vP/2wh8P0FayjiBMMiCfhJ5OG9T5WvLRDkXwh8VAoG4shzWvCS9x/G/WX7/kvoXr/iW/i9fuKH
AvHz/zZPnxrzJ7MWyNgw5ZSBJC+4FAK91kBgE4AENCGlwxIkLkgUvkDzzFp+bdSXm99val8rHqH0
9f4Phs0+giRgXn+VdTFChWTS8xjy3CProieMcQmkkiN3/9iRVv/5f1827r+B6nX93yD2uvj/a+D+
XeOevdHz9H31zB/cU8P2ns6DzTTMRc8LYa8dISjFmGIBIJHDStlREvB1e8u/b8+3ycfXiq8a/5fv
l/n3e2m+bjwK79v76LBj6cV2mt8vPXQRNlQdVf1VKvomSM/jtX78+S1CMKZf90HtX/FaYvqygeio
xtO9baEyAXrhgrsD9VAejOrtm+FpX+J5IJjAHgAXZBNYiwFP+fYNkLg2/fktAy3lsOBpTbe/pvQE
VgEI+FN4DT+oXF96dGHyKTHl1+7/ev2m7IoLo8rW/vx2n2ZUz4/tuwNqGoiYkFcC6YGVU9DNwANX
D/dX+w1h0Kz/4421IUygNGoTtzzrCme8kGPenZW12JbuRZem5UNRURSMCLc7uONJJcOuxul1kifl
1TxtZipT3xMGLedcuGcia2J/8vo0IHFuz3s7xWvH5FdlPCfb1NJ5kfSOClnieKuklWSlKhUHjimH
sEQbZxjwGvG+WhKmpT9lg59lrUr9hPMlnuYssFB4Z3o/1RkN+6SgqzSt++sXsH1jXJC37/jLgfFA
lpIc2D4oVaBVYdi38XJg5KxrPSHuBDSW1enk5Et3svGud/P2yk1Tu2nK5BH2VJnlPE7OQjj1vOWZ
Ny/6FFnfulmzku7A/UIafi6r3AvLQRW3+cRmnwxxcy90s3TJzWEoDwdM08lvEHPWWZOp68nR9sxO
04d/PeGaePR7r0lOh0ouWYn6M91LdMa5mAIbk+rjGLuJz1B1NY2Zt5MkjuZCuzunnHu/zWe6qeiT
znX9IdaIrJq4mqM+m+oPHi/uGm+KLzuMy3NkZe2P+/si5mU4z4ye1o49xZlHQ3RVqDzflcqtd7hy
F6L3+gVzR7TLnZH5POZ+VqF+k+8PmozOCvNuoXTbbzDTYULVpjJ9eUN0LRbDiKrTQav8HLYzyaC2
RXIvnT4yRe08inF+HMBMbqmsqgWindqwzC13Xiua0E01+aBRssaIxY/F0L2jYzrcJarGkZ75sGrH
fBHnFF1UvHzfdZN3SmSjdombRKkc610n1HmlpqggiXkaOf7YmTloQf9aKd7yLXYw36aivuiSbvZ7
W+b+NLHiicobSqhZudadV5znOsBpMi56mOG2Je6ZIXzYuOO7nm1aty/uY9bHkUgSu5asxLd9WkEn
4uK+E7EKSHddqiLf9KmrNySVvx4O95hMW5+zWe2qEl9lNulvetxkNy334JfzOUIsV3fFoJooIUxt
exkXG+440yJReLru03zyaZe0jyO+aanxS2dKHodxvOewbHXXjS4LK4vyXSxtekpV5i2brO4uZ2Sa
YJZF4qMyRVGnUNj3E0uDfhxOaznTdyMvAovj6ZOWWRlUeVdcOiSxKzELtpKeMhtlxo3uHGdR0pyu
RuL2NzPid5lm3acRzNevnYJdTqp2T8fOGaMWvM3CVrIJC6ZgOmvqnakYD/6ctjs9t+V6NNhb0bFX
u4nHXmQso1fY4DZgsyGRZLXjZ3lCyaLjqbO0eXcNuQQKCtyEtB37c0QrtKrs00CydFNim26q/cFh
eQ4jsz+FfBBOD+UaeekGy+GX3/cp+De+ljGPgczKYMsX7Ld0Ibt86VKs1WNPPMeGbsOm5aDcLEq9
sjmbrcXbtpF12MiSL3DqmLDNUr6mQ8yDPBP0LuFVvVDOOC0UE8XFLOJ4bdIcZmbV62RFK77TWp3S
uUW3CHSSy0Q763iyTdBPbbyjKKb+yEp7PRBTLjwN9l0qNJ6SrHROu8bOYV+MMvj9DqNjH+oycKD7
sAIbR2HbDnNfdzirXF7h0rYhHQcdZjTHZxzn3WISWeHTLK7XQ1LdqnQSHy0f17oX4rb2sLuSWl3l
gy59PaP2rITN1We2z9qzRjWo9Q/Xh4NymVoNJRPvauk9lenkXSll0alD6ipCVaH/Q48OLX4ZFaBH
oJHDZjGGOfptVCgbMY6w0w/cj8rBr7VyN7UKrTNT8eWEEQ7jLs2CoszjgJBiWo3g/PvehM5M4s2/
DlUvPmaV42xqYciyInXnUycPhFVu5ycp3XjZlG7T0fZXolYhGpLkopm9JPBk3/mpJdPWtGreUnBo
DZ8bcAfdFUmneZnHM/xQXJZL1lfvtafSbclJspXlaesJiAKmHfCuqia/Zpn4KLkTh0K1dDUYc4qn
JN4WVPehnLxyXTqNubO59Mu27MPO1N52UlSdiaGzkR5r512l0HZ2sH3EcnznxePqP00gyD1eRWGX
CQ57WDGGNBFSxT0vemkyTjXmvEy9IqydbgpMzovIHYe2CuZ+6AOrxLB2SzNeqVFsat7jd7kxzrou
kA67Dsubjnh51JrcLDVq8zMTN7gLxtEd10nRvZvm3j3zSKKuK2nJup1zz1fETa+Fg24IHW4rofkG
XJLym7Gh10NCI9IkUdZLfMFlOvhDw4aVp3Ti+DRVp9qzrU+aalqhBpy91KgM08prgkKIGiL3SK+9
NBvW1h2ToFS+W8Ii87IWTRaMOlWRVLy5NPkYsYzJtaI5X7vSqlUxQSAasi5gQD82us3pdTnYMbLm
MZutXicgNJ8KJ8PrkeYP/ZTP65zIZAv7RopA4H6FcOYEzDPy/HDo51mewyRuqsVEyu6j8eI8NJ30
gn5IPjm0kNf1IOugc6ckFLqCeePyxu9dRwi/yMl7bIttrTJ8O8QGhSwDOuK4dRdZxeZFO/f1svW4
jtz9KBQY1ctEejpqWy8OKknqAFdj84tj7XVaDG7vj3FdfVA0TpdZQ2+7jLfrQY5kB77v0bapsyZO
U+xk3S8Klr6PKxtHKEuGwEnL6RS3BbyiKvN+q4q+OatiuxDFte2q6h2s8psdSorc77p+OnenIqn9
mbIPOhYmqEY0+ZmhlV+kg13CbgCIpW3FLjiKmNBgeF1exH4npT3N9XyZd7H0TS/mcFKyuTKsem9G
UXzM5qoMk6q3m0QzctNUw6be3y8Zr6KeTcNiTHjcLdNG60C5Hg8gAHSnAg/VHSEJr32XNtSvk9jz
BzFO7xlEWVYNAbGsWzm4tlc6RSEeJl9NqdkVNZPBr+bsdSqgld3Edex+nBU3gcI4uWrMxm1nGjZ9
Pb+jaXrp5fDbrGJ57I+VCrOySrCfDRid6syQZjHo/gLVPbmd+3T2m7jIblRqeUTkvKAaV2slRbKr
Jc1DROPhHnPhSzdroyLr1Gku8n45a5JEqGfo9nCJ5os40WPo7SdB+fWBrsTdOXWnm5lzJ0ps3i6r
veV2JVo3QGvENJUfCWUKnH+hAtYTMNm8SfVGl2l+2mbiOmt0vWYI90sIFueC6mE3EA5I8UTl73OS
m7BSODtvibM0eogjo2JwW65tF7ZIw4lwvan4xP3B4MwvB02WdSmGrQe8qemq2QtxWdpTOaHiQjnI
DW1PHOWPbvZgWJtsnRknW7YA62xTzlcHUxtlUgfCrdHi4EHGtAoMmcYLkQq/hm9kzru9zc3e0AQN
eMyFKRoRHp5IqxyNgdBd8+RMXTz5o81D8HTxrmjHeHc465QwIVMtClHjrX/fy1KP7gPxy7Dmwfcd
ICggymBbJiwDHwXqLm477qTIC/hhtFPN8BkaGrl0a3AMdTb3N/nM6i33nam/nZt6uhCuW8Z+Ak4s
HmncgG2/d+vMH5JO/yJxEZqpjtDc99tZl+VFlVfXiRqNXrhDi0O9j1LjVMfAkSXeZMafFSU7R2my
82jcgw1DbhfL5tIb3GKLK3I6aYpXhqjZr1sH8hhS3jatbdUiQXnQ0qY9n4d3z03RdQI4d04wj4Jf
53XlBEOvadB4sl7MI/jfmObtApU9ez8PeTTMqP+Uqv6ilu1jGbfkbKK6ukKt81FUYLs80zsvGyBl
ibPMT3Snz3qgms7cJiGSCb5FQEXD2kM7yzCJkmaY3tu58m0s2bKXBYxT3OaQ/8HzDHfpdZHNZ+OY
1ItMynZt3DJfPfvBNnMFTDvHrFtFUn+e5hoin5RRVZv2qqgLtgCSnoUkH4JGFepKiwmtlSi6yM27
c6b67uww3rHLuV/Oo297mz9OEKu2z26ST0DZC1UEmavnj7QvMl82VRrNlSELt6lNZLo+vUx6FfuF
V7HAmn70DU3acxAIOaSA2R1KxuJcOPED5kn1Dr6jclZjKS6rqRJkLYS5rG09rg7hOCvKd3oyRThU
gGEGjjvsW4R2DSZsVbKmWTM+BZl01apGJLuexPiQwscvF5bNj7j2xLrorAWnmPetnzsSh8+zyEvw
+4Od9bmtfGnprgdFYorHIThMm3Y/d1qEY/+526UGN+miYaL+5Op3KWrrVbHnRYn1ZOBkxvXCmWnI
Wvdhcxy4BW8sZOS1Pfxw00wf8yYj63IgAxSYKUjLTEL6SOV5xqp+U3rerix7ED1YPmeR1jzzc5ze
G5qP1CdZI/xJDWql4eV7FtDMybxSTQ/5cl2RHd0fmtqrovHgx6aqVoscAaHYG8rhwMqYL55LTd2b
dZkxBHMAqUU2WRvFKPOA0nfpKnH7d04mRr80bfm+LLLJd3pXBFnf1Kt6Bo8NNBMIYdG6S6Snc28S
OEpQm35guFmk2Vw8FMAAm0GcHcSO5wOaiqAz1aJT3d4v4TqYqzHdIfgCKXCrOWDEkF8SindtBkFt
rl0f80YPPjNLzrsdZ4PYHCbxCJT3rF071Cjjmw5dpbBB8lan1ItAGgvTNm3XruXthW3HJqDkyfXa
8r6uH+3M2bbyeL9I2k85FfZjkqp0EcMO94iPdZkCTW6szx2kgoz19hNOh9AZiFqpqSgizWO8k2YC
5pAYmP5DIkFCQt4iBSuBbJZsK8B1J+Jchqa1MFFGhYOYFSCCyGbv/Q/IDJDIIwr21hTTuNJ2bpal
8aYFML07mQ39ik7VTV7iYVtwZiIHd2tTrLSsgNhLr+FhSQUOnUKpcKxbvqqHCt82k7rNpuaxL5QX
+ySeZVjlGfPt2NnzIm2HFXw3SiM54pA7I74CWjZGk6VlUAppVrRGTnRQdfKeX868vOqKfpVyM931
Wp72VKlPjtM9QDgTid/pKGVi+OT0fRMabj81LniZqvw4FhatdS0L301Vc15S6qyLtiVdUHoCBoBY
B8H5UE2Xxmv6aKraS9jdUH14NjGa2emC7llOuf9IpNbUz+z7Q+yYLZerxpIxeA4lAwx7xpMk86FB
Ihjc7vrgRwsNeUbBcboYYiAre1fp9XezO47rMYvFpVWQN5ohxbu6gxk4astOB7DyaE6jZwfauTw5
cwxKlw5LACSHBO6o6g8TTbdO5bjXs8RqlVXkJut7LwKPRu6SuASmzpd5BR582DuOrr8xk7knqOCP
0+j6sHSVL4pJzhubxNrvYMqcW1wPV6DFX3Bi5HtpWrpIISlc1jET76cEbdmQBU3BCr8yQq3xWPMF
bCqtz3uDoRUQNeKEupsp5WSbytmewxeqBdBfkt2M3J3BlnN0VtPOuXNcd1X2abMEGa4Pk8YEycya
D1KaYaHlxBY6xlED+xOWioAFIdoC5657uZxmEG+ahl7BsHZnLXrqLOSRE8FLFo8Puk2GyGkJfmdS
lgU5uIsgrRwesK5kV8/DOXCtFu2Ihquirc49Mt8A6bq2Y1m9A3WyDLSEdISns7PtvA6YVVs49VLM
QEJNgc26sjSOCnAAIn4QuW0DXSAMEzqfV6WjokRAtGxI73x0zRkTCboEzg7ki2fsLp7T8kJODQiP
ibqRVvitIMzvk6nCgW5U5RsyWuC6ThaOWJUb2bDiDjs6mjvqfhhng3xV9yzeFF5ycUhVcILPJ9O9
p6AppvCR9GwjkNiEn6HBnhMZy1WSwTpcwz9ar1aBGDN1kcxgd/86G0rKQG3iT0D9xy0iibdovLzf
pKn6ZajT8sZhYJ4J9XyXZM4NanG39VIHvPx+kiDRqlDjnp0iT3nv9S1PLL02Vl/MdqiihNr4tMwV
yDXTZHzep/WGdi3kvjiBsXWyGvmew8h5is2eJlsRVA7NOOQERRnNSfEATEtsvKRgQeFCelN2HWSe
ew5pvhJJr8jqwKZduniOhsmdIX4yAhc2ItXvDmfz3C3GxtCV6CvgLmqe+gDrZKNH+J3niLZ3mnU1
aXVZ5Q5eD7U3w6wkpVxMmZX+mAsWCZ02t4KmjyDedbBAAJ6iivll22ZVGjbxGEfV4LCQUBs5kvaJ
X5EmsrXVgRY92WUzGG9W1HXA4qEKpbrDIMzeuGY2y7SVcjXtM0Q3dp4EcdpV64gzIvD0nrDepzV7
Z1BC/Dhl+amrpk03UyfolBcWpRCbNO5O3aSdd21K7bULhurMTVi59CzHHq79IRPe5nAw6rKhPd3o
JPXOKE9x9OztbFkOUVpLfcb4rM/0VCEfj+OV0MWCcehMwZ0S3JRrdmmn2WkRO1cFLHxsNQY1Q1Wy
uzdJEgytjq+KyRv8phbK75Fy7kRWZiGLe3LBMk8vGw1kr8AZ3/W1HsKxmppTUjfNlcfiC5lEdnLz
WxBE011ctyuiixbosEjWaY2Lm9Zpk1XVF59iV+igBvXzdJhr/l7XAbKZdzbNcLttSLNhrrBBTll5
V9nzQzakHQ15LKOL0dDics4z5R9IY4/cErJYEDla0n8QSmfbFsS80OYcUrkcEhWIFHxV0abwm4I4
p7rX5xao5Rbk43HdD9Nm7BKzPRwqscN97Vft0IZJXzAwnnoOPEiQGkrr1YHj8Ri1O0acDYxyAd6v
KwAJM/uwZlStG6l02B7ys4kmVcSqadpllH1qxgFaiMW0MyBn72bXggoBgtnWmHIO83jM/L7rxcKd
pod5ICDDNpmJ8gzS4mfWV3ANOddQ91E7DPsDlcCQIZetq/is8YYtkN5bFgMPrCtD7+rqdoBpfCvK
Kr/qJF136bRoGp3sEpbYy3ggPpmTs9qBUFPv1SRItJNN1zsNdMQhIFin9fbZ1CvtdVdxzsqbpgsq
3nk3xHLvZlDVhds6p8I0zoXSlVkAUUEb4jDXN0kK3Fg0wwoSM3VmPKcL44byc+XKNgRmBdlVLpLA
1ikoTvDFMvNT2ZLt1BD/EPMEo7etnvvN4YqMcjzTiTlVVdWB4iomd9k0dQozwFXbinnvD4JYUkHD
6b5XZkzPE8WZjwc395/FJyPV4FN4ybMgJes7wvPsWtt9biGZvbIDS/3W5ixgae0sDrMrtatOVGcT
gsU2F6fzdZVAYl+O87B2ZDtfD20OtHgukJ/GcJmbGPvd3KYLD7SAcpHlxSpxzhj7kFTWWQypk24y
YHYg7e9P88PpyHoF14VZdWxcO7XE71Sal+vUaf1xrKfgADMBbrWUeRN5BrG9ggPLc1WeOpXvFCVb
wp6JNEhpBpx/0l7hy4rft5wX6zgt1oOZpLfgWpC9MQBtajpaRpA+JqeIJRQIp4VMYK969ZbcMdr2
WYBb+m7wRncjh3whB6x91RoeuDVkKNrM45nn1HZls7H39QgYprG8EkYUfuxos4u9zPrFWIxh2uTT
VTrD6ukMM3RFejpeuXxMLrXS/gjZSxHoqugCkrZLXaf1zthMRZMsu9uW48qnA1aPXdoEpR2yxE/L
7qyuSXFR1/1HIXW+aVUOLhKn9BoIUmAHk4TP41Dl8O689dZlCXSIQTb/zozxrWuHfF0N8tp1cKVD
3Ya1snSbg+Ncjlw3fp0js2upfiKwGHnxTAJwTcYLXcittOze5v30ERlYoPMsqBQeITrEVSeupVtt
1VB6H9q4kFGn0biCEKn9vCjwViQ69xsKE9boGvKr1PmUyPTcJk51A/p2sYmT8XxiIApHedFxv/MY
gCkVpHcgR18D0axCpXlxw3qQz2vpAqMdmmQhhM4iUMKyK2IQ/IKoayiFy1ry0GNzE7QOfF7pUyU4
OP4yDYYcJAE+gmtsZmxOZ1WXgUWxDknSowj+1wNbtEBpOB7IL5Njr+CN7rnOMA+ytABuFYMck5A5
qsZ4CsUcDzsM8gqvSZcGMUSbsJtGAimbiYpDEnp4ZH+p85bAQp6Ko3i/AsFEHm8wMNR1mpTr1jr9
WvE4WQyNY+4FOETRzvfOVNzAt1H3CSh8osrj/dq78IGkl3dcl3pdTND9mVsbjB3FWzRmZNs1Pd6q
kntLr6zua2+gGxpTujmcdZPMo2R266AapubyMMBt7sSLrG9FRAfPBnEp3bPDwXCxilU9n8o6PfUG
WJ8L2GBGyASXJUtL0L/AAzfCKVYTqfqQli6+hV1N5teEoiQjLJ5xf2z0tIXNhO3se9zxMcYq6i0C
rWaCSRbkdgSP0V64sDx1McZ2DNAoQWbOBKyoxd24k2o2V/+PqzNbklSHluwXYYaYeWWKOXKu6UVW
pwYJkMQoJPj69iDP7XO7XzAgMrMyMoS0t/tylZymDxsPzfe9eFm32H4bprqoQ59/aaHyXuW0dvmU
us439GBlFA0F92KatSoZj0oJlNVU1dfNG+TNOl1cJWrkt3jm/x5aEl6o6NhT3S4/nCakf7DkZtNE
t+dPZ4BaVufGmNIszP1lhVAZ8rzjFxhDYzGGj4csXedMsq27QOHCENpPPTO/2mPjryTzOW3+ieP5
qFFsMsxuSzGnbVtsLhUXOzW6Uts6H/stWv9VlBlj7YHZly5Ze6hd9qXxIDmhpHtpTMfPLhKqOT6b
NMljKHiX9HFYP8vAdsi8WLHc2Zh49rxGXKZwNOXc6OS84YOD79s2ZzqF/uf0EY4HqNJtadDnbNnu
uLMv6ivdQvusN6fsk2m78bBdn13Df3+2JIz4X9J9tCQSFZmnlywy0OfnFRLcYtCheFggOkK+xMps
1T5zxN7PtGPOt6jd1HG/3dIxyla6GFr5a5hefKittW30n4DICyex+S5MJIsx6uwpEDbOByfMXax0
dz/QwWVa0eknECNPkhFyaE09vIoRq1/oDuw3cV7rJKmI5sP/EnAsT9xSDqTNuYnjW71pjBZwIsV+
Sdbu2mg1Z2nooOZeBN+KyFmnAl50BlV7vJgQA+uhTnV99PapKpoN6nTmNuLYDWHOH33MigFjDbRs
5dGkkEsyVjGE2ttIsvhRqMIjbYpWjkteP4rXhMUgosiG7sJxs12ggeUjbo2e3+A+65zEvIOhA+l6
N47k0rT5p4vmc+5nkRicm2zDINv1hymBHDSi2TXTCxsXXiYhWz7P5jYJcx/W3VW2R9T9wYcU0n9N
an7wrLJf5lG595lGvyyFCAwNkBx343I/RFsawr4KZeHUqX9QXtdmuzzgD2q5+iH5lnqr88pK4Y7y
tnhoLleQFl97OXw0j4+1wedRm2g+7mtuPxOv3FfNdbj289i+RUvyHRUUSlQ76lc+kJz1Hnnvgu7/
ObM2AdoztgWdXP9GXMW2rJU+A8DRVfs9Jz3X9tFUKm2efdtA4BzHJ2wFJp685e6MiQZi4+jTp4wZ
rvEFln13rz0/69ZmUKWiairFGoti82l/jNkms735qB8diHLcX3E6kRwKo3wflFbZNhrvwt0mroJY
OyUo6vk0MnhaowrGF+lGXf5pYyXGqcJVBrmPYu00sGBC8aycF8OCNWc86g/+ZugLjPXm9qnO9F57
rR9NH0FpXUzDOD3tBzde6REkEyrX8aHtpeqZPGyfQJp7xAl9kmabPprae2kT6j7t2s7jatXtdv0c
uknwFkX60jYcWgPvjwYyeblP5tai5YX987Lfin2SnsO21dmua6cieKXrKM7xfGtkKEfMaJHCzA5O
zK60PsnQubihf5gt58+71NqmdCtY0KYVo2n4lq4wJ0DeXeqAdvdhpP/jpO21xzryEXrCSK7eZOvM
17NbMR8NZTudUfFGf4L23U4cMyk+iadE+GG5bARq08O5mLyIV41VbS5184c4bLlHkXFOyrKk6BdG
vnd9971PlH+B4vJtYopeVaqj3JB0/DkH5Lq0yn4w4Q8nATu56kyc80getnrsT4NI268o+grPa2U+
yMY9xrIX7oGmthq98bgLtS6SubeNgnhBP1kuBuxMEm1hSf1muoZyiqrPv389jWuxJdCOs2RLxb+r
5+eMqFJnPayCttfRd9srmxObo/eEtPKwcmIeqBI41VQMG3Y2ygLn+rlYNU6Agdvj1jYmTzJyprfE
QB/FMy+PC4WosCbg95o25NeudsKMxib8EkYRP4aa8NKTfvtGtgRaR53exUPhT2rnIrWdXzt3QTkN
kmcs/S6cUBt19KV/+GuRZT/r2SaH8CEXQqbmTxB0ssixub8qUTBoLkvoQH1tUIavXmCfqLMGkKfh
XUwJuDLZbW8bC2Et7l3k59D3klUd94GLyl1kjpnPKpBN7qLMfpGr8KvwgX3V3D3B/1y/uWwCAZWo
teQWK6sT930R66k+QXvjVZem9tkJ6rlSnRY39HvuwWmi8LpJnbXhQLLmQWqElCynuF63XCRthPcw
o8R2Vnvw+gZ1zDr/cUIV/XZsWorAvk8c6lsET9+AhYMfKuEMBxxTcdsNhx3lHEzzx2V9fBr1GFXb
yNOTAbCTL9CGr6Fr+6JPsUhiyvkOFzXO22j2sv8IAWnHSvVJegXQ95MaD3OYwpAcyWAurZPQF+ON
VbDJq6MC9udxYqeZfGWse6OT6G77Ie6Xf8/sdzKc66apz9gbcXpZk/aVR5NqKzizGBcd9U6RXk5y
jMKTJMtxH31yaP6YeNyq/Srt03/lMNj/tvIcn6C4P+9Dn9POoBcy5AQ1LazCSasiNiO90KX/Bezp
WwgAzk9n80YBcsC87uD6KacEEnD9/NBXzr1PcIL6k8gdFvUViJw5Y46NKznQodw/J73UuoIYQYtW
EXoLjGoO/50FzQSJsvWBy/Vf9u59P9QSJBMM9ydJgqhsE96XfGq8DGyuePMNnsyZLh9ht0WlGMbg
tdnmvwql4LsMF4Xhikp5du3nnJbOhzVNBfjB2jkPDzlWmOEGMYk8OU5wYzOP8sCSTeaBk3wNe1gu
UeKyk2Nw69NywF5XH7Wc6gOLCCvC0f3SKR5DQgb+sgqveTJ1cFRQYaEjNhOa0wdksS0SMyBxq27w
1h+YzOIx4t+Z1weZCIO/jZdoLHoSPrJMxjfdsKp7UL8LvOfcIyGo3845GxCG58aXg1+QdZEHBlwE
wq7t7uMW+lVDjVNoMgFPGeBE9hxwQo3NMG/xOsWoHLQ8c2x+d9E108WovcNenexEC2/XoZgHgCdp
TOuC0Nq99elL1IELG1wT5d0Uv6nE0cfkMSidxxhNxBYcAmJIZT0izlELfnQylL31y/ARPp5A6NvD
U2fJ2bhpGW2rudEHGCDJpJ492ousoR49ruHYHSwmvCxQ0t56h4zlkExhhlvkEtoWsuKQTn9SRR6m
arpAG1vsq5q4V1FgLJe6YegHd7GgM/OfrvbEhdm6P+1nGxkeZ3N9tNz/FkjewtWr4ylfxwx7MUyw
bSk5MeOORZN67nkezZVJcCFztwyy0sDKgJl979bgz7zg2fCi32AfYak6yXnxfCzxu9P5KYtNBpIP
lfa6DaNX2mbwX4SH4jYd+ifvAEYRnubSr/xC5eoWrcviIxpQBRE90UWfDM0htSmkZ9KMNyCY88Ho
8E+/zeNtGroJyvHG0Sg+BGFBgy7bCSyV9EMeG+UfdgMXOpOFIIwJ3vAHlvTAroOtdyrHrE7e6vDb
LnlqgWUtiOyUPSqGXYt2W2+9OY0Lk9Wk9yjcUKXu2MuuKMyRHIsBTX8eqsmvEgpPO22S4bQSK+5O
zEzGRbt+W+zKUUMuY8Z0chndoL4HLcTCx/RPeEjPDCZqtvs4nfltEi3fycPUwUW61PLde7gwuAhg
zh/NjCZtVwEtpomq28CGYAiclYFLsS8yxt/sZb/sFcRgvWwm2zvdFm/bbQ5MmfB3MtMrgOruGiay
uwxMlpuZt49tIz7KtE3kYvXZd8/3AA75m86wfPrVyK13iSdHVfWGanQWgSpGvrCbO0CI/Hysh2VK
zoFb9zSHOW9O3dKV9Q4IwVqZzp9QyF4fiXH71tC//UPtiDbRvo5bYE+z4ktGdR+iU5nnzKW9c5vl
kuacySpgafsRGgypR8aobPgsMndh4XEmcPZt7PvPQd0Ez8Fo1BObJ3b1ek+gS57EbT9zH5efZ+no
FlzwpWonZmHk8CIJGven1u5W0NjG5RQycQjacSkaiMn5AmVIxoSd6aNZBFxcqngdzp/947q51xik
Ej5F2383kQZ8TwM/C5KGlfMIVWtHb7qlv5mhU1njsL+8RZPe2Rc5rhbo3WAzZ1vJGzAOW7UWlIq/
Fp9jBLBHngzbWPI1bp52tdQL15x0D/ltiO2ZAwjIWOCvP9RkjzTi+quItiBfFnrkdbueyZCueWoI
iJNGoED3vbdOP7E1bK770Ahd9fffOn1J+AvE8H/QOPdo42EPZr47vvSp9A/4vrKVm3yZ1Ba8gczI
9oG6NKgDOglLufW/rFSAkUeK70B7GxVtPchrv4KGXAOnebUatR8B2VPul30SiQw5l/GGzlwXq6L6
FATWHlrSa/hDMdIgYzxB8diScn/K08vebEbzgJJSKPUa9lxkfFPRGYWIvSkHDZtuVyieTtQXjk5f
h7BpLnXrzM81vFXAr2qqvMau+eclVGvAxc2HDmsYGfP4ITzH5OpRZtl6dQ7kMaLMY2zxeiUF7VdZ
rjPUprhOQXeFfvhmuT313mrOjmxvs/CwHMUOyU2HYWPi5BvAapQ6yq7Pda0dzBnIa0RiVc+qntjB
QaLjf2RufNL7CofqWOauFvin4ONk7erW5UzH7YKd2OKS4U+WSaeHv4n4SEbE3GHSwXSS8HkoumRI
8s4dauC/y/CDGVOjIVz7z7P93uerBnVm1wdT0WiPvugZ9gFrCTklde28TOFAX6IkKWxTKi8bbKe/
mlDD5+2a7q70CqlvG8gTTDpWKU3IE+jsuIhip//+6eB6fZvNj7VY9mpEMxrbwmHaebGen+N9L+81
7LB3ZxPXlf5bFAjvtw5TUfj7CmKaZswAp0T3MJzfuLsO75i8dSZAPM7ZFktSdIh6HNvgY6ffPtXe
sad45jog//gwxTEayXYhUfO3tfVzbXX6BDhBnacFPRmTKSdZVCf9jbVve90QTd5abl2W2LA+iBB2
tArAKToiOtZEkCoF/VN2oHDeg3rxD8xp0lIB9HrtNYqa1VlicNsQQQbzD/EjW9Q6xRzV+acebzQb
vGWusOfQ19msXj5F0ZbXHj7QAFSpi4GDiXoBCUJJMYMEgZ1s4a+AbXH7PhdR/9LDuiqcOQKc3R3X
RoJAoQH8bNm9BVsKPbxWAzTl4S3dSJuBNWV5pBTLfMILRBO2jEqyZSDd/+GtX8xmypx4ZtkEpPcW
wsWCpE9Lp26OU4rABh3IqzOl3hnvh6thy7oRrQQWf16xEZ81YZMDoZmvBU9lktt6PoX9oGAH95B4
bHRM/GHJ0znrpxQG/9Q5GYD4X56QSbXwsOjnhOZePzZF6o4boKkN8rqT9Q8wnbHUr7pxWPD3v/mN
xnub9F8iQpah8w2/JOGO36wVd9B9isdIsiuEWIbOZV6YAVFf54hQkJLq+ho6wXTBvniA+bYJIvC2
PEW6/o41sxh7ZS4+H2b87de6NHX4M9n6nwGHEMVi58Bb8Zsu231DSqm0gCYxcV2Qyctat2GHIMRf
ZHTj0+o7tGyiWd9c9mcKu4ovFl0qMmg5U1/R48oqlp0p9QAGTgfLA8SGDlKDmQdh7mbQkw9B2ttK
BqANA9/942/jl4UCVVuT6GxD7w9cJvkM9T8s9oMzwz7yrSOO3paeNuvzq3XbJ9+6W0nZ9g/8wvqe
rOHTuFbTgsZtk8tWxJ5cMqWXK0Rpc9aBg+KRmakKfN5n9fiTzPY+dKgxwnX6s1BoP7M//zUq9lED
LCa3AZQ8bK9qy6U1r3YLynZN0TEbr8nnBpXaFmI+qJfwh+2GLG7bqHQb2EnO9NUyBn6s8376IxYV
5qZHQI2yDKduKCbnq7bkuKipLnnQoxUk7jOf3fXo+h3yHc30vkbALt0OEDxNKiRxyMW2br52tYRU
YJZ7z78bBTjNUiJeOysKpCJiOHILihk3+TIOxsmHWSdFKrcADXHym8ktvltSgieZDmZiwaVqe+ed
I3o2CpYWxF1+paaiqwR+HqtDGkMto4KQcjXtewqi4XCKIamfxnl6A8AQvzToxExT6F55lQ3BaGK+
6vO1h/OnmzrMsXtghe91Kwhlc+k5qF/H9nmety8YIeuxBtyUez4gbsUS+qRTB1+pPQYtGI98u5D5
RDvHL7Gi6XJw4zeGxh89cu0joub8pNBRMVE3tnTVNhWjnAxM2snPxjkJD33MwUQ0K+xKz+tOJsK8
Y3RRL0uPsRibg/Ij9LtetXHtFU0bd+VC28Mq3Z8QAn+ZoDtAYxTQDcd35sLEtYP/wyXti7FzU2yU
m9wbXFZ025AeJsVfV+W6RdeOftE7aV6Hw3TqmP3hxX1SDaP4K40zZbOx50V2bW6k6bDWxHOO5+Ev
qRkWvFgfbOrxLJnxnkiPegNGhCxV38JaXH23iKE+45GvfycaY0Fgd8tCELCwLJE530hceMvSwLhA
6eZYr5zY8NXVblB0fCh9Z+GZptw71ky055THN0Gx0pkArmKIp6cYXXzetfT7W7z8YjbwLrDG8VZD
QnIAx97JU1fQlmeoH/TuxSu4orG9s4EexAJWMYmSs5Lq7IwgjRuBXs0fvUxG3nbvOLwMnWqdLwB7
djC25Ka/TcEE/CyF+TFG1D8QUAME2OBx6tw7+ECScwQPQbN50L+jDimfBr+wwyRIPORdfT96jrNE
6OgSeO9YC2iBNNVSEtr6eV+7+QavCqvnkSwxwCFKf5BZkyNKVa9aPGAXJtB/VqfGc8tZXSQepoFm
/Soa3ZR93QDk0Q2yZqpKHPiQZFAXar53MNchvdhCczIgUnet5T8unZyTrydZLNHUVvXqufmwsWc4
RUFZd4uXjZ13tfhN8Y9gB8COPCcTAIx5QHop0Wl97Nt5QIUz2EpT258pO+qGvmpvSQoEojlCFt86
Pdr7FDSHLSbds+jVV0c0uQp6/jE3/p9uoL8Z2pnCJsk9GdL0jCep6PpRPnXcjbNhTedj4tjvbiiS
IkI9kM3zOe24KgGozSdp2koEDhbHfg2P7qSzwNv0Aem/Ng8bAWBqWk9hw2pEdXEI6uljc+sfc7gu
3wWkUO2ywxhO7mvriis4MXnSQqSXboSHG05NlycgkTNv8qPXB0/jPzqTcGrR+NfeNx6znwmv5Q2L
U5i3av4q2jS51SikC6RGY9qfoh4ApiKueRk++nkzZTik39du+qVG+uLVaKYRxcoxZbDMSDAFbEvC
0kL1acwASGYaCbKSsbnOUXoTRI+Xjhj8sSapCtLwZwZc/0g2D88RmpKFJ/R58mYklBP4ze2onOcR
klPpoybOKBChxAh6bOPNqWZE5dg0r/d4xl8JQmF/YC3i2AHF0q1ZWDCRmgMbwu26OQZ/dZCM56Rd
7hZOMaKHQ1jEUcTK2k9hbcGFR0hIXoQVvHSCQxdMbr5MKPInYbp8Xtt/VIQseazi2zY/Iy/kH6yH
3sfFjFrM4/DRhS14V45i1lPqVk81oNSYIyQqaXdzT0KL4TzOSK0srlOlVEMKM+KK/QaH4xIvCC5p
dCKo8PI2rjFsghhTEayfx4pwd4w6o3ZGFKEGzBmx5OSvGryZCNuMQHeoxt7DYoWwMso7Oz4vQRuU
CHp4eRh14T1pUKkTkvByiUlTwrWpC8ed4qcI8mG2OTWt2hkoFd2QOHa9Z8T9UQwlaOLnkhZEiaAk
w9oVEosXaE7TQwdv1yOc8o9R+G4VN2lTKbMgsyzGa1Rvy1H79LIJJs+tc1hqN24zA/qMhXY9KOPf
fNtvGbdxVJg4rYj/0KsbRKTmjVUbfj0Qna6T+5unIY8mYdEyjdSP/xqbeag66PyZ9lHUhl77Kw2c
LXfWNshgLaQF9gToIM0N/6DhODFPhx+8S+LcAs06GPnajR0gagOOZEN6B1x5mBzAz5zx373k6Ppb
GDeee19CN8nCkThFYBZxUQwBYNg6SymjObmgbMlbXwVnhdxWrlGAFRriTd5gk4uSoMIE1fbVh8dS
IF4+IWA2/o3R6tGpyaKmFIaEXyTiHQrg0xJIxMIk6NrGPfd9UhdolqDgTskhdaXIl2aqrEZiWyKc
doo9uKK+3114/+agmz2PcXPqV2DjyXrsWJyFGIQXiO7eVXhwSNqIj1k6yOIzij20vw23HGgVJa/J
g84Gk1Rsns+gam6Ygbz1Z7yk4lhDNOMmco9m+ZoMU391WxUWdazqfESfUPSQFErRLkER1k9YwNsj
G+Y/hoonsEdB3vkoWPnWlTQ032cvqs8pBTIDb5vl4eyNhwmCV4b2lV2cwMjck1ohLoVOuY/sXGrn
Edn3Rgh4qT2PjYNqiYjj4KoXdO8LeAGRnOFnHaNJtLfUYuZZBrRMdgoOVLUJPkv+tM1rX8Vhg6Ea
AXxR0aXn3orR4fgZ8hOygrX9g9v5H/1Y31Tcu4fV+WOa56kekKQXjc1q085XRmM0uoAbMGcYtX7p
hWpy8IzqAAwGT/imUbj1CuIicKx8nCKLzJVEc4zwTTmO/BRjeGb14okjw0de9m0SFbC41yIWyOQR
b0ZvNyMimoZXqds6S5oFmcm69UAsdM0tCMOPuZPzE9R83YU5G2L3NHFr8wkLHxCQsT/vB+LP1bb1
w6kVEubhDGqJarRqMQF2Ezh+moGg7iq56LewZXiq5fIVZo/IqYf1Exu09Ofa6fFM7ae+cPtz85iy
/rvczyQIO5Htp//rutvvovPuy4SaP5+XkDfa81wn7jtEdue9Bfg5tFg0+ONKDuobnsXmvr/WCLQ3
jtsF52To2UerIRZEE0sP+6s9hhps4MWWwl+XV0EH4FSerqIJ1lo/TBlGDcUjmOTTxrpKz8taNAm/
E6Aut5kMh85vt1PStfN5Q1yxDpO78t8REHC/Wj6tmey64IuOUFey6T1CHvLeEYDLC5dDHtbzS4AQ
721pYpDfSDjw+rH1g4Rh4i7YyKBLuvAsJZrjfi5MMtanBAp7SeXWFGBhkI2CuPptjC6g1WXlK2sO
YTJHeEqJwOLRPaXrQp4b4bIj4fxHr+dfo5huYdwAiKh7/YA0vgwoF65D4upX7IhQhCAnpkEPVz9R
982h/GU/6NX1ngT9A0RnLWFUQrkLZX1YXNWAGyF45z6x9RkyxH3Qy3I3fUNhU4QL+sQ6dbM5db56
TvRPSp9ZwLwP+GbkHbKKE3VfNFvRcTbu8qa2Hs2+TjMIYt0BLbD7QvnanpEb4JlyLfacgHB62lQP
8NfANgqsbI7Kg3y9gVDGYynvX+feM+deOncOjeVgehbciBZpNQUpWj9HPhJLygP2ut5WqBAn4m/h
mmG7LnLbX5iodi++we4bjy/77xDX1rvtX+ZY+F2gL0223/vvS/az/R5dkLUSqyblf6/uL7irE6yZ
B+hjhs55/v9+wH5JRoL5OiCHzx/3+MX+17fOMvBLK0CV//e9//3y+z3l+MjwkG2s9p+A0skevXV4
0cztVTYmLDrzvsYpC/rovF9jb4A5wASMl6iPmwHXEDPoChD7cW//wv0F69a87Oe0yeFddzyAfAtX
AFpOTIG8uwhtwJxI/pLWyMuOWiIDwSG1bRdlkVNMU/k2r2zE7xcVmG6Sq+s9NNg+XIbb56kMAg+o
ZhuXUToP4tA4a7mE5gdFWQcL9X8OS2/UTZqUHsNguiV6CwqTxionvF8BBQxsLO0cBuABu41C4gyT
U0cRLxg1uXvzuVcA60GQDf+s/QRgGggDlg/+4YT6T58Qce+a8Zfw67Cgdde8jGvqAfuYhifjRX7l
2oXcWq6Sw6hVcw2Xtj0NXeyeTRIBpfd0f2rnOr0wAG7HADHWW4Ot/CptmiBXkA5O80OZ7GdMgRbo
Z/oQKyNFfKTndO5BUTivo/N3lsnyND4O27Ig1dWhLd/vRY89PGoM5ScY3E0WtN1XzOxjwYEE4JHC
gaLbvO+X3DqvUWJJ0UCCzzwQDncbqOke/N8zw3+Z2ahTAOF3EQO/12ISUHMml9+jUX8TAhUA9xFT
BxuH3UlMd0Dem74/JLDGg55jEaJ2ehZX3ACtwHYI8TMe27vYeoA9PUG0yyKGNCX0rW67M3qCFCIv
DmGKpnv1iKn+uzdNwV/DF+/ceHMKQqb5kQRSXYb0yQnb9LUNTfrq8P7khjEta8TskLuoVyDnOGxO
DNMCxM0h6kZUfhK7fEhLuqf9MDzsulAHkHfntxqh+e+BB/QxZOC7nHmQ76h/z/t9sM1bBe1vPchE
zN+DTZSR29IPUWMXG4QN/YyuiMmuXfrLibFdRAiZfGlk1TVzpVfsaoQn+MBioHMDthw5SCRTeAJi
r04nlSVrSj9aT0C1g3qWETkgEkdjWTm0hZXav/dxx64mDvo8hIZH/LR5S8DRb9ztj36DYlGYJS05
jftMBWujKhF5MzLDTtBn3Km/C4RWqpU682U/OAoGLjrjD2y6JPK42boXyf35GBntH1U6R89uvQ15
/Yi1D2j/V8V+zT4/OoDEv+lxVZUDdOesqUhe6jFC+NR67FcMEtnC1P0C5ocdbOTwE8eWGW+A6/jn
z0jk9uE2tfiwUPvhhZj2OCyx9z7H/bf9H/HT5LcbDMml4S4QFxNvl35KHBSoj9PW93glU3kSvdX5
FEs/J3VNqkAs6mVyRPeC/9ZRZsnYPQWB2CrsMjO9DlxPr4S6lYss5NN+C1Jhf3G1+b1fOXra4Jss
Lpr6FUIenO1zBE3xvUX0syRNLBAo3has32JGISJYjtWsQ/MThz967zu2U6hBLqnwKencV8oZeaOj
/bk5cOxVy8LnKPWd68I6tG510P2UWt+ZRTM/ujoqEB0GceopF+ogaX+mRmbRIOT3Hon+h+u/HRzs
6/mtJjb7P4SdWXLjWLZl51L/SLvoAbOy+iDAvhElUZK7fmCSyx19316Mp2ZSE6sFemRFZOTLVz80
sZNEortnn73XmdvkO528AXJAgzlUc+MnrbXqXUqRvIuVrtw1qs1aEZbFKgjM+EfZimMs7a9epsqJ
xii8CUX4WaSau9jsjr1p98+U9YTpKfk29eA8IcnUz7Eo+0PpTP3qfreqtfo5sLINSFjW+5l+ydMs
eDaCwPJdHZMP2r37HASCSnhiqWap6qcxm7XXYIXaJY78oHWqXxRT/+rInfhKJUDA8NVemmqmvdYR
8AB9+bJsZb03Vl1q19/6afjK4hBVMhxeiMTQRs7NcZ+RLZJlQ7oAE+MVJoiXIar7bJ3nsZ7La73U
J1C9klW/3L0/ZpdleY2s8qXmCDzgFimv94es3A53bHYu88sr/nzDBETHmvLgeH/7/XG8+OzQIVe3
vqM7tro/E1bRxm5osdzfT5PUYmE3pOuhG8XhfiNyUxzkcvPn3ftPFaZI1vL/6Wm3CggXahCzll8F
RI0X33/N/R33B+83Rm5/zENXHCGBnUUWR6cYnErAJpgSf0gCc600rXq937gya/ctq/SVZaVKu7bq
tTJ02XVWaduiTxmHUEzyYNhceAtsao82h9ioTfpDBLduVaaB+r1pLNszhaJxeIaFZ6SJs5Eg4rxQ
sfoX3a1ZpE1d5tVmbVPk5njMQk2kBxr8S8M5O99vplD946f7XbWdhiPcHMTwNj7im//jphnYLKv7
/SmzoqNdqfUePMJ7VybFSkx5ect1YuI0jO937EDyiEEao4/N/jR+q6d52s1tqT+Rw9IfArvBrOBo
T/cbp2/4Algdr2fLJXNrG3KjJ5x7u2DELe20zdXWZXbOJAlnWVbdx1xlBNPC/qWvlXo/dTbxwOVx
FaJUW3ykM9CoBqv2Ph1748UuTTh9s/uaGMXOcnOaM00qHoKwDPBl6hiVGlV7C1t5Qgixfrgpf9rJ
dQWsjm5vhRMTnMZu/+QaGNbvL1l+UR+P7rfGoWPecJKm+YkSLNOhOStAeJbcRPtNZsWF1Uj40w7l
g9KM8bfQxiwUmXpyji1wSrYw1PWgz8Nr4+hv95c2/OpudMN3l8azjy9ouvQ2l1suH3JTCy5LfdI5
1KesA4ouwLLAwbrOHcI9SWynpLvt+mphr7pOYBKPJbqJdJHtiPXyRK4hR3RYIO6vuL827Mcd+Cmb
NeR7nUb6ifS9dcaQ25BYW34Eb1Ot5UQLCO0ASosL7qLQhReHWLNLMGY9uhMPRqU1FP79R77/7jRs
7z+bZKX8wkkVDyHUt6iP/EQOzaV1s6+GIvMzopVCMa99mXm1d6ChkOEhoV9FsUGCr1intUBfL8aP
PmrnaDUMpIcHK3sduvyI1qicSrv442Ze7t4fo2zbjiqSTpgk7oApxv7r636/TTNfQpJYu1HmA3W+
gwyXDiHWnA5T7v0mtOLwxOk7PM1SN3elbtJdoNVXpvO3cI6T7dTp8UkRKJeP9yfG0VF9Ix8UAm68
rjCrl4Iz/Za8DmJWY6UbPIq2vBSk7mXolJz8gyraVutSG/QHy34ZOZdf01ZVrlVcK9e8nraJqUzn
Px/Py4WBwZck5NxtG5kcSGO0j5qI8kfnGY/KvDFMQctMa/TzXON/1O1S/cRXQ0HSdO/gj+mvO6N5
wHhVPzpjN+DW4xV2VnGcxc5LLkdjm0TTtZCG6Y8ka18GS8Uk3XafyaDgshjL8RpGpb4QEu1FGew+
Ib0p9Jy1rMRkWhI/H1RnK/Te9Yo6bnaqg+duxKr5yhWKjlGuLmGouvddUuWPRkNstlasjVvF6o20
RL4J6kisyyVLOBlVelDYskTWeFaPSY1q7Tu1/XPRVeW3YpDmdswwHOLXKb6RXiPtFbn9pbMa7UGt
em1V1lP8GFHHbJD06B5UYoSNwe5G+c2auk2bTUdrcEtpEtFhVHt/wnv63OPx8aJkal5zi5glAUST
orOTp1yaF10rlF9OZ9LdTuqvMMqrlai79pQ2Dib6Mk7XcZ+MV5tFyoYaB4ewkisIwnl3jieDy51C
w4oOtc46hmsne94hdYhptGy3yxyXKfKG090UGHyrHDDRRzTLcxzpbrjCG47dJw7BjTa3sYpnfGlt
TvISqSQSTUtEA3RPUuU3JS6zYxD042JdFO9aqp7bdlBv6hhbfKe0ze6P98l0JPhYeF0gRnBB2dZp
Lf0KEaO7YQ90VkGdFQdhjd3NnrtqQ7ajWxtUDoiEw+RzoXLXCgvlbT8Y85uDYreCkjosHL8M6Jqn
uJl409rKPJfh0OJgCOYtoZJ+W7jmNtBC+52o8YyaKtqrq9FpzGogAqqeKuc2R0/B0eMVIik/hVId
8zGYX9OhM7Zz17FyNfL+lfXD6f6CKcFh02NsfjCzNj7T2Ir490TxmdLYwiOXnxA6Ry6cdrNR56zb
Z3FS7vAdsPrR+u9BiVithml5tPkIejg/drkqH9PEti61cP0/HyL9w35glQ/3F9wfT0JzPGCioS7k
Pfcbu53UlYNjxusm+jURmxWblZKmJyx9D6PMosd+uYG9YT4U6vufjySlFT4WIvBtrDaX++OWHUfH
VssTP4v1fhPO1fCm4mhdSdsaThjQh7emXdShzrjRiLavWcshsjzckcLe605T+fc3JW4+Yguoiv39
TTRNX/N+bq9jY1UvemusYqt0fDw4kuRBScRyWqoVQDHkQvXA8MKkIgqxVDXYFX8yecxYNQRZN1xW
p3fZX+vJMj+w3bMLp8i1BGfkU26Gv+6Pj5HZ4OEX0WOc5vGpxubkt8sb6kbxcEPr34h+xdsgUZud
4g71KzvRwXQa80OxLXJ1ra4f0ohFDaWg+QIiKSeJFYfnLnKNl8GFeKQNZX02gRS/oCz8Uptc/f1k
NSx4yXLdSIJxdm9oG5ru8bZb7uLjullq3J5Z1sVwQE0AaW40rd2224Ul9BNL9OTH5Q5gqUsQu3kf
bWhfldphbC0jCnc1+5HB+Fjy53aSrycoO1GefOaj/h6VPS2uDslYI0K6nHb9TpWfRtC1q0afBSy2
ZJ2YQscH3J7nPCqOKL4hxdmxDyn8iZOg6TWYtdLI9nqjO8u203Ya/TCgxcbsC1LEAfvobrbNYT8M
qPtG7RKiUo6TOUeH+71Br0Nf6MnoB/jXL6HKjeBC4OmuTNYLQe0wzIXztGB4tJQ1hRb3fmaoijdU
KniZvPjOlZZ6Gk85FNZbVUQuh2ZSnpx8+pZLkIsVDv0uMOgopdNz2HVru5efLIVNTdJh0oILsU9o
qkGi+Zk+rl1Th4yj5BuzrN8dKwFGjNjjxYp9ajhFvqlp+BhGSrKJJCr5wrZ4N62B8AihMdUJikOR
5ofBCi3f1hLlBXLFMR4z7UPricRao6HvzSA8A5XNaAblT3aML7E1oq2excU2a7WbXUxPEBs9o4te
rGQ6G0p+xHZwimV7UyLFy7Lgc7bEL1Kd5PjFfAxm8Ukw42y3aXV2sX9lFl+9o6btbulmmxh5jo0m
YLPE5V4RsGhkYOzGvsKaN2DQyAWbvCuxazlJQjt7RJng44LfyHd1SZtzTGgtCfioq9bRSw8fpi8x
nxInDTKvVHBQlsoFiIi7lqQ7aPwVkBvy0O+oEJo+xRbSEvvWXAk1gxitl8OPdczAWQkFKQb0pOM7
iht5+pSifbMShD2kb0VD1gRLyMzFOuxWEqvUobRMn0igRfu1alZ9bvqRWsZe23eJ54AZ8FM5/mzc
UZ4pln/kAZyhzhy2IxydisufF0eGWMfmeEugDb6kc3IrngL6AIdA4ZJhC+ALU1cW+FGcYYu890YX
TzuHNqJBwoeBRQjCeuJC0WionZkvQ4I3dqKDREv1W4nncZVwQHpBNJsrhoHR5tPnZF+D4FhFH31p
BQdVsujRBABes/4xFr2yCvV49EpZ4G7JX7rAsXC8cVR0mr1ujPIiraLCQ6k5nj6MJ4omxxNlJPnN
097NgFGgnwJleIoKHRNVaCY0aKnN1XEuD9qYPOkuyQMRyP1UhJ1fhfSRwHL5XGv6IaKfIMRJRONw
wvEKIwPzH26Yw+R2N0fLIoic2rxFAH9OgXVtQ73nipUOmme71i8WW8WqsIaf+fKRcar7epQCC268
aKJVaEXut7ZOfhmmshNR8krqNGW9SaetipUN3U4L213trLPs2VYD2miiuDmijnZRTexMM7J1ZVf4
Lap849TJm16nn+g6WI2HBHlsncYhAG2PavVHWNXHFhtYoaba2hBTtMrm8TSMfiaBjergbknHFAQt
QRbEbv7Kta5btbZVeIoy7kUV7KEJryKox10X/xTziGNkGF/EOCsrVEa5Bs0qNq6tNYchmI451b83
p7ZHzzneOFUbeEXaXejc+JMSPbtqSPi01s+uEtJl7sR3LuycwbSrlKMD5Qs7RmXhFMwrWo1JH66S
ObgYyObG4BWldsC/QM4hECT7hN/FxmdHqeJlefcSx4kXTumE8yCLvBaRjRP9ce6raqWFsJo1Gf5Q
0upx+ZAyiz+s4AzskipIrtR5bFhsa8Wu7OW7qhlySw7xVPVJxUk7SQkOFgQENcCphhlrMMBOSZvj
dmtW82gh88c4/9oiX9EX6bxAsdjBkyBYRT1nq4NwxrdmnL+CfmZNW+V+TyTPGt1fTDAMVqUKNSPU
gn7VGhykNnt3OqsfnFhxAmpGtFfCqdgOtXrUsqzxsw7mQEzA/2wbl9HM5Wqnl/wfMnJvXTmeLALh
eA+L5+6SGYAES7rsmpM1i3Lxo9YRg1ILKtzAOZiib1ku7AFB7XTctgSk1hnMrbDNPxwbM/HUGfCm
iozYSJR/VBiobrHeXUxHewtK+dja1XnOenpAtRKtpsLmK8ZbiqOfg8pId5Va0v4foldj5MyCtp+s
lNh+skT9NSnuaYwEBqjszXK13dC1YlXUJDrwUkcB2YSqSAG+KAFh4GBV6d91oIIAB4GH5bLFBmFg
dNGtwZtr66cy15GnxLSPSAp76Rgc6y6bfAJn3xVMElqX7qNUgtzqTxYx6GngV1Wj4xNc2SManrI5
f5hpF3f0d42uv0pUQQ+Ui4e64sdWGq2qUCHEBhM0IridhafJLs9ROj1aRjc8ccwBv3cFwOz8C9Jl
smUHCnGXeHksnxOMGphrRUxxDuWctULoG5Z+sOeZ8za811oJps1cwHmr4mzT1kBYVaAErRsQWWwF
DrbmCxcGeqiL71K21TYe+8uYm692T52NI5iDlCkG+mJ76IIPlttHx9pihmTDPEHQ8qJGHgJtVmFV
kPqdBijL+D37eMqQ5KSnFcmt7w3sRiW1iqHUn6PWkju1olvUDMcggf7ipvtJUG4B2wnTa720harx
p50r50apP9T5KayNB5MghBmPuzzWtooZXpvmY9baM8ixn2aVP4gh+shw8WaDG23aFOhx+BMTvEta
o+b4NoJXBYkMM/Oef23E2ttA1i2Pjcq5FzhEuMWaH5e+kAB0FB07ciuptdkOeEQGgi5SiWygdzg5
3BCjsx5k+WrW8a9nYxNv5jzg62PiBfIPFiRzKgiKo3TEYppJy/TruUm53vRCW7VcBVcNsS0hqhWZ
/p9gK0CzWEKuMjcxQBUA1FWa70PK0t5Vql+Vkfn2ME+ecETjuWJb1jXGC3SldZWjgKCp7cGz+hVr
sl1r003KOMsbjvLZzgNuNrc4pXmIVxrZJ0sGv0ALPkJ8YyE/5NIzIC09WKJofLfo3bfAyF+jtml/
pWMNgb/s338HS3tbXmnVRGSKM09OTeCxCXd8F8qG/y3fzw5mGyWHaqYvCTIjzyvfIuJL4pUyc4Bm
FDoO/aMlrVKMFOWxgSNNMRz7JVx+KjRFHO5ZllzR32NV21qWof+ai26nYYD6YI21itqSZqMI8NdK
5agkk/V91PALocBKtmb2U1tyS3pNlLPI2feU0fksYr2B54dk7tCOMJXxLCtN7NsWboWWFtf7zRgO
nqY+/YYSh5XZP3RWIA+VnBW/mex2p+JYeQ0dgE3wkz/KYYBI+eK2YeZH0rQ/p19JmOQ/AsWljQyW
770ygm9SdXQ/0S2iZAtNawjzp9+AJC2ucBqmcKXTfCj5VPDS7mmC3/Fh2A3FyVWK12Qe5Xtimuff
AN9mkM3JVItha0yIxYY1T2fwkuWmbUqH3UbJrwqo4HO+sD5zMa1xuMhvDufoVUYiAQzpmLh+AeJv
azU22OoW9VhVe+urMijy3OHVqW0WMyCh/rxphsdZBx1jZXZ5LCy4cYP8HtFtWnr7BOmqSbApZTrS
15JEJBysnIpSHHtFo3d4p0FUHVgfiWTdBeYm7lv5vWDx6WTq/BF2wFsHOpN+1c/hY0cbmxBNr5wB
vX24SzE7JZX+RuyJiweAMmKh8UNeNemJQkrbtJX74x6sNfKvieyi0lLvAR6VJ1rC1m3qZ4tTOET+
cmzNG4akdmMXg8lVEWN9YscG/67dPJoazitT5L50ihgqEsvcq26CpAEu3m5Y18HVaUv73HTTjbEl
+Utjzt/GsJDXqZ5JibT9PtZl+0oSAkqmgzA7xvNBBE111M1RWWVkVrrQAmq5QBAy4Z7NAm2gc8Cv
dhmdD1xp+z4pnlI+zOn+ogY/6YpclF8uzBkjd7RDJYaNsKtLs9CEWE4IjPFWu5UywYLKflqbtn1t
o0Q89gaQam/QsR0ygUB/m2p8RIPh0o0ANDDjjNlM0B92okklaREyg3rZcOkWGPYA2b+3BcHe37E5
0EMrZ4hI8yz/xxBP5hbZAare2IxnsMWvrSjFoTDb5jFyyHLfObPBqL0Tse2vqls10GHBTlhnUJzi
BH6T7lPS82dNqsxYGk9wmk0CDI3wxqCLPudW3do0Ns3g6c4Va6NYfybYx2KeAx9hiU4AepyutX6Y
DDGJX/5DipmCk0q07Hq/yhl9p+FfNkpl/grFk0yM16Lvxk/a+a/KYHwjm9c8gVuwPKgFGe1WAz5o
kVYTpCNH7Lq6Gh815KukHfp1WuZYre77QBoa2CsVLDdFNnUPAc3/exjNDX4WepXdfucph5/oF/gA
qN3rBZTW15zdwiLaZ52lnENrcSfmvQO5tfJU4SRP9xvawNG+V+2fGUx4MSrjs2wtDbBy1SGLxeWl
xDLH6qQ7DNKuvs+Ra+G1zGqCqArQ1XvwNk9d5WyE5gdmuWAFNET1re6XVkoHC4VZYaIQ6boflZNd
2+apt4OCdFRes1V2I2MCbr+/iHDMDZJOhfmcZ6wm6HnGWyWfPdmRG73z0XHif7ezbroaDOBY/4Zn
Ndir4RXmNEekDXAxGflOiaGGhwqeEY0N+TyrNEd1quNj4sD3sAf9jbkF+a6b3bUYJ/lsNpAvgprW
h2Z95JVBH04HJ1U3M3JbOUMQHWCpBUn1KLsxYqv33wrLmp6wQ0Qrli7yVY+IOFULnNMq5IZAQX4D
EqQfiO5doE85t6mKRwi8Trq3cEGtgzh0EVYFvKOFinEn3w4lkZi+h+XaxYR6emtQdpEs1dPvq4Mk
kBiUhbFqU71b190Eb7tF3VzZWmGcxP3HybJHVPSakSjLwQrBEpXrXa2VYau5tleEU7grwj45KsoO
wIt7rRiD4ZG1yTdF9oPZTQ5FZmJN27BnH5iBZMKJtj6qtg8812y0S+vg1xkhbq7rcbReld58GkpY
rRF7WN/F3ZPDaZO07MUd3CVchw/g/lVCzuvJ3nMJFmqc0SQum+dxsbY5+MyVyHAOfdmqO8mq1OsJ
mV/qOnj7jQ4O8zx9ImOb4EiFYSmz1PD54MKz6zw6d3Ns7TS1gLQ1zhUQ1RFSkii7Ta7vBEmk0hsc
ma5LmLq/Q7sOPDB9qqNHpZUWmAgHyb23CZjmkCMEREfkMHppcM005n1/m1Wce230OaJHeo4zELHK
5J6mevg6iAnLd+ZVc6C8gVwzSKMSskZVghoLheVWqSwGo3zAYR2lXPS5vIQIL7CADfT1+8Fv0fva
Lvn9C+4KLP7fSFK8JI66ZZ7nfDAna9pU9DV2gAzp4Mu+v8FdVNdKklTMK1rA8EkAXjqMMSA1asl+
kcUtM1T0ct2HE/lup83FSgnM10HjYgL9gTjA/SLrhMZN3zvsR7s70fvPG3A25lYk1keU4GwvdD3y
KFviDfgAaJ0OCt3qvyfpW/828Ma0mdFtCdYlrhCq9bcJP1zaXPA19eS3BTyPFbNIqh02HNz8YS8v
RuQorzOehHzKDM6cWrFVl8Ozstt6o+CnzRuUvqS1HmWTN9401CYgLoJ7ZUk1FVbz9J6khBumVmhM
DnI0AsbsOcEIZ8ywWSKoRtlsKci7rRnwbeE6kSfD7tCpWiLi+rK0m6Ppj7uJmXMqsMnWkDxBsDlr
y02qinod9SlnVlUBhgZo5al06/pmClM7TvQ8Ydlr862pAy5YzMm43wuGQdyU3F5raVY/unAXbkNb
NghijXoExSBukQx0P5pZ3LoTjpn7VXUkOEkKWJ/P97vtW2ZAMP3vN4nx75uELQIdQxgWrhX7PpTp
LwPuoinBZJ2ZvW81G62avwZN5YAcLGxKwG02eZkob2ZHzy5nROk5aqzkrU/2ilZHrxnuOFXKo6Ej
0lAFVfLYLvoR32PnB6d79KHva+13CGJYkhB62bGOCIvFTKk4BHVb7Eu4WvEKBME5qrruLZwvqmJX
r6mwtIdAJ44lNes1jMhjhvpZzPqD1Mvoudey79HUfs45MYzKsqeViwD8ktpmeO7r7X//Ld2n2f11
AISwlqHHhqrppqEK1/jbnJ0p1BI7dZmW1TgQyNUF5tRpcth3FteDOw3Tckmv/l59RwYaCYAqnozb
NccRwVfsc2Olv/QMEkWks5uCvM1oPDC0QSUpwJgVbehJYkCC7tHqHQbKRG7DuDs7O1YT/Xqzz8Jd
IIxxK4wvTivqWTDCYTfLzCAD2U1nXAOKf//Uf4yN/GPK3+9piD9KbOQQsrq/3f1f5+fN7X8u7/h/
r7hPU/zz3m79tP77C/7l9fzGP/7iMg7yX+6s/z6Z8p+TGv82e/LpZ4vw9B+e/JfBlP8yHfWfw1bv
kxxN5oIKJo795+GU2//zv4fs5ycL0f/yjb9nVKr2P3CGMv9adVQNIIPKOPM/ZlQa/zBM1XBdV2dW
LEMReeafMyq1f+iGZjGgycBXaljLmKa2vI+rtMQ/GPCLx4mAtKupjm3+j39+zn/ZQAzk/OP+X8dV
qvbfBpUIdlCqP00XOos6VfxtUEmnaZMZla70CyOLvTTu1rGiX/Vw+gDxT6M3XpHXeItSWK75o9sC
zsFOcesFomQycJQ1ECOo5uZE/H+GqOjLqf1fjqDlP7NMscxmBZRgLJOs/nqemQeGgyXgH+D2RF5m
zAuC4RLl9jWNF7LmBI0oN4hOlbG9RWHxe03JOC2oNpYmqiwpznpNzzvtzKcyAEQT6D/7OXijHEK3
RGpo6zBaJ7r20IftIadeJVS1nlWXqx6X6QneqOWUeL0VjRrGfaJBczbr7KhF1tdf9pr/aiPozr9t
BkPVDba45TLIzrbd5fm/fFhhoLWGUmt8TAtf5LrsHeOFjooE0ktKmlSATVVuudhR9SW/BKmGhDu+
Ai8Ymuc4htsZz6z8atBnYtQeppksRwQCjKTAni5Ld07d5Hus598iN8IeNorhYIQzeSzH/YrNsN2S
9vMz02SAAGXYMVPsmGy43ExgU7JOaof7TaOOAZY8SAq9kz2mTaIBwwjAgxZlRsvgRwaPd6eWRg95
oEn2c1N9s5nMdaCVcx5CNLvcngXSrrOr8yChX6a8DvHIInce8w0twmy1p6fHcBmYxOsi0Tv6mBbx
pZy0GycvNGZgFnH3aqNcNDuodYsgI1ZBa5V+aytMO3TIb7OeNzybVu9+DuK3WSlNRr5AfOFcu2kj
gpbqLaCPasop2UZKNrNclPpTyTyThOmcq8iG6sNyktERNmJj5lwQp9JTgr3GrWOq4h7aemz05dtk
1vk6noME9gJ3VaMtMfV17lkL5C2kHj2OytqU2tfUK28TqM85K6JDb4wPg0mIDLeCg0BcPouaGo4p
Hh7CCHBZixFKZkdNBtvm4sSBu8wpuvJZhIeuDQyuJ36iAXDvr9AjXyLbABtYUGZZ9Spsp31UIEap
lrWzyrxgvlB3a8J659ouwmDuLJjiaZ8PSGNNisPdUGFhpfYr2DKvtJpDx9iBvcKktJVRm8jNDDco
XcXPYzguJUdb09aHtq7aVTAybwQvBNFb2TAHan4gbVQxsYk9Ne2ZI6fXlFSpaWFjUJnqJ49Oto2S
APnK6BOgWUx4G5VHDC67qexfcNm+B6pznJzodTl8Wdr8dCnZVyWQ5hUiwilroxNAHsOjp/LMxNdL
DPdi01gYbfuRJleQOLuY/YdVov5mFvlTj8be2pK8dIYJMB+nW2VSYcspXecuDbEmTX4NKvLzPGjO
ajD7awDREz2d5mVXBjdFS074NhSvYfDjCuD9Y8DU2lJXOrDlMQCMAY4/DZRqbSYHXYF3Etp0cXKD
Lo7azSor0uTZBnlBL5WIJflroKDwXdT4llSUzlqSXjP0HXhXCxxB88YeUMKMwYNz7oTDj2OkxW4O
WLPzakAXKLlAGtPeSyfzp66ieNkxHVserxlVWQZ71QzFuQQj6oSjeQ0dRhkNHV+C2u3SaSo2Xzj8
I9oQAqHpZGLPrkbgjdHcWTudcRSQMRoLgBqjo45mO2L1LPjizFLfZGX3qoH5IBprUkTnwBlmbWPW
4YOaKGQwDTigiElqhfhrz1Rq9YCat5vFMsBqeKaYa45oKSxSLJA2KXPDLMRVXLLtVwge6JXD9Vfv
TF+w0otTq0rdMwfw+FNk2CuKyAZfi1HgMJWxVwMP94XZbpZUIEl9bWfbi7aA4LQDNJVs0ktj4EKs
ysY6qEYxeHVAB6Dr5T6rp4NLwOJh2V0yBVV7sGOMwu4DRGSgd62jHohjeLHIwPp19drVQ0bnMiRp
mqr8uQyp9DgIJANi2ouoGnmSsNRhE2rGo9ap5R4cLhy8TLzMSg8aPGdQhTbTXFUG/QmuBeMRVPEy
ObTLBsfJ2DjRLVGgu4E/seBnXhhKpvuM1iow0HCaIBu+aeP0V1ecXYuBV05j90+y3IBC23Y6NW3N
BUHJGBGjgqKi0UwDIKfm9ET7MHTDGx/8sZDFm92EnzpjS2m2I7QphtvDbxYXpt5pflFM72BCP4XN
gYkBCvwF0lwRjR/8MxBlFigeDc9D3T01pDLx0qmwzXIm+BJ/T0X1iTudEYYzRufE/YD58dhr9qU2
ip+92W3VhPrbESpIJhcy8ieR7ozGAqNxw1IAQyGS3UbPSmO8lkAaNUs2dD4YyKK3Ohpk+T4WEORh
JRqtC28Xp4MHCILTCmbPoC+fLK2Z11g9S78edTDJ+fghY3Ft4Lyv0eRImS7DuYZPzc5MGhxU2J09
vYcQlTyWvyi+dM5iR8HjUnGY2SHZmuQ6xHS0Ey5yaDXpqkywF/WunI8diXtNrznU4/ZLVcwbOy08
5w5ItRYzBisiPj61OBnmkJM30z8e3O6SOPQEVVjTbjozPAEOBqh86B6mgEljf4EUZKx3NlleGHNG
Dw2V2VvaxFDn5rFW1eWyl/vCpiEON/0G4mj0LIX3KjLRcFtkTI370HQHH1FGOCt4bCoz3LaV47c5
ftYiaBgwAMauMoM34PtHqzO/obMiGACs5xn9tWzeMzUn5MZGzEr53bJ3jFyJvCUTHaRd5GOUmfxZ
b34FdIQTu7yiAukru8j93JwfNXymKrsm1yrqmqk7gwqFfYyBLcI9flSZorizO8koYyvaq211VouG
NrUIJ84kHCIqimyf2ce8fKosVM2+QAGX8xkn2Bua2HFEvw4bsvTKPFsrlfxNnAkmqlY3hQoVhK11
pSf3HDO/BR/6SeZgQhC8aIu13SE2h+uMn/LSGSMgkiQA8eNsuxwfzOwQluiX1FFUXJChkzVz8xTC
i5U4gODTvV7OM41txQFwNr+S7uFCVMb4HJXrlKmvqZb4WsGQl45mnNTn99kRnd/3JbOGOlDQcVjD
4AjWqkszFYKbJGfEKbPAuD4VH8hGfCVhOzB6w0CJ6TW5bdzhg8hVehEuyH0o+LPtxO8Qh3EbEVFq
mdjrAvWsChke6XyEx8Caf2iSucNmBh3h/zJ3HsuRI9uW/SJcg3CoaWjBCEaQwaCYwKgSWmt8fS9n
XeuXqov2Zj0oGjMrMwMEHC7O2XvtsGQJtvQldGvKJL1aLghM3xqEgkaa3i+mCDFmblcnA14qcgV1
XBU0p4yqv6p9fhSiuMnyrl0o9shKCVWZ+zWY239uShSlEMU8siAiQgx827YwZmoPJtQdtptAxtzA
P+o125Be4wzh5KDbnHyrgeSDf5G+F3WW742sA/VswdwOlPRgU/DD0e+dEKQQ7+uS6ItJC9N9VX52
TdiSd9/HezVuwFmQF1ErMUpzihtm256Ahb6XqYaHsQECVNRrXTO2iAht5sPa3RagM+gB0UcAu0P1
vbdIMNKcWVuweNJGycjauhkgAWndON423Nw6tlDcx6Ska6D8SUNW7WWQEJgMIGEdWCDN8T68VhH1
274mXbuHbJuXFDMhwukudYs8G7aJoi0ocsAxBPPYsqvapHH8GtfOXkeRtIQx5MwBtNK7QB7B1KJH
VNuGBF5Y/RYMDPNxdB8pHHakHHo5Qu8SFsV0tU390YScN2ZBRreVVNhhejJ4TS4gTfCT47WjCXmv
xLwjqR09doIg9jS9i8mwm9th+CrsmpaVUGJAW2ZEnDhtiMoWlMUAYKi2sfQSYDJl1X2kTTzMafds
ajR1C/StyozC8yK3wdkbav2RUzpYhkkgiGPWXhVCN2+IFtXI3LXmrp6Mm7aKtLlbG8mqD72S6QTp
euImxAFW+cqy6iNqB/rpNmklmqUU2z5SmxlNedr0IL6GklnTbxFEudmtjhpzznEx3LT+RCh5dqMb
lN3Sxr96FWoGQXmU1Ue1Vzg68Gcrs1apTgXI0LlhlI+6EO+mS6V2TaEZiCFGqBlWQagJcmsDC9XF
1GCexho7yxT66izVZUJ6Hnfz2Cc7mHbt0jfOitOqKyHV4dWALt3e4msOVqOFuzso6hecUv4xxpez
mLSmnEcDnM6mBrJHF8ERz3E4TWv+MpwEMwrm+jThSg3p1iuTbXGgSmMEGRZ3OtQoU8VYpQBqzPVY
rbdoP29qW7vCeevnjj0WO9jvbEta0B0DDxby4Dt0mmPoDdOWah0DXqUejHKyiH0Kil3b3watw+kw
kzKulti9wtx2U3gG3OQtDUd/YftozwYWScvkPJxhAOF0JtyZ23XLPkXpqtq92KAFIqZQVRQCdRHZ
laZuruwaXHVmX6gNtkvQFhCSohpCoKJ9OkGmLeCpGvOgdhAGyfGZWU6NSiGloRx4g9xxHcaENbpY
2G3/QJFVd4ZwqdsK0Tj2phM4cELkqkVLAlYRacXx60vVtKuu9bt9h3HaUNWDXdXtYcQeGg3FTey1
3a4w63kFnW5v2ZFW4mlFo9u27gb/gAdq1QMlzkbFGI9pPw77krDSTWbHG9Br402TFKsawv+WXIR8
lSi+ztGGuHS1SZEYa8PDUNvtvrU5mo3AwPHVCxccWeDtKhM/eIY6d0mZOlvR8WMM9eiHvXw3lkx5
6YTR14np+ADUT73Wu83QO94W8gtTzWPsZMCHCTEhlCTnhiPLNaqE5J24eOnMrLjBceog8rKKaNMV
8bNDFN0hCKGY+5r7YmWihU5S1tXun29t0bGzgh5Q7X761jXJtYTX/8wW2MOBiT/o5p9v84qg6rrK
dv/8MmKM3VgFLagkU/YsFulxDI9aQVJ02bOJAltFJ1ZBSH6MMUUe4wEJXwSpbRXVaGrWJjQQvOn6
jTeVeDO6qqq3ohwuX3/Y7OyNk+lIUd3MIeLY4ogx+oq90/XyI9Mp5KsN+saSTFxlVmpGt3cL6w4s
vX3ibxVLd8Q97BC4tsIHOi45pZqXLgP2WNs9fUC12dH5aFjerObag41fwzg3OtJ6psB/ijLyyico
M7hUEc4ZGY/NcYrnToNHQId/S49AXzhB6m7diM594Ib7ojCTfee79q3KFd+if+XEFK3tNAIpGvQ9
KdJVcrasN0txo3QO6ShZ68PAi2fbPRh+/kRpW+9jT6Td128Jp/AOzMYk5YTOjatq0yaKiMYxORsU
BMOEnVMffbe99cboJQoy94TE+DHUIUcqIoBoZ7/mtiduGuCMnlIShhOKnaXAVjFo9g92sdOCMbsP
R+R16PPFQTU6ZV0giFWBUim10Ha+G72mOfxvMIefWUTpO++Lacu6Qv2AYK0HtFfR2oRPBdgK2lfX
2JvQjeKZ3UfXZKA7HGaHrByC+5gq/6JgP74EdKQwb3MPZr2sGJid+wweUttEbttA1yUhK1eq7mCn
U7C2Ov9Or8L+PDktJLfKOWfoFGYRMUGsq2mwb0nBJjrQ6w/1pG27oDb2Prs+X7JaSAMYVpqWP+KS
Q3CSOG8NfLJFM2JvR5QzebNet6TkOPjQcw/RByHu+xjaGW35obj1Kfotx6TQ7ybjgQyoBv3hiHTD
Y3dpK2UjRSGGl8bvdl35YLlwKEWW3xyMtkwWwGdK4hg4Hoh3L0f2ltgavcQgEwutEc0+sBN24K5z
sqa+nlOjI12pd9JDrY4/fwFdTS/WNspNq6cbg1LWk42zIm/U4twzZUJkNV8HE1vLTI1dqmdf3+ry
2+5/vv0qrBkXBaFW3lwCEYklgi1zk+YF9ovU3CUERShDGR6z8kHzWhNDH8Mhc6wbW82Rb5lOsgjR
3SNg8X8YPSWCpBMrizCMjVFC3YKq6PW7f75lmep3UdT0u1p+lzfWduqZj3K3QG0Kc5PNyv98S4ey
2H/9Zko5DWzk7cDTvzZmMx/r0L0XVhQ/GPDzqrq+sl1CikoQH8ClnrTf0RU3RegOV4gNcK119Skw
Km+LfAR5cWiymy6JvKR01Ww4/w9bdsb5MfZ7fxn3ls+IkU3/QtyItOmfK3dIV8zE8cZNZQRNgeaK
NeExQSWzM1OC3L7+GPGmUq2Y1ycldspTPlCTUQvLfDLtJSseDD6F8AILh/6jLo+Nk1nYh69fGhzY
LKeNHiYONue0z26/frvRlXBro/51FedIe0gDb4tSpo2ZuJF32MJcxd1oLaO0vfgZMOA0HUjXVjjU
QXk66SaorII6DoXLMp1rWUjKhv8ECA8XqtDPfq/1667wvc3QFXMO4NlW73XnlJE4CVOr1lbJBPOi
luAHHdoy+qNknw6FTwKu/L2R9xZFanhgBpZ6q6Rc+aN8/YV865swpSn59S1pvzrpaXzxvXxpjciK
HHlsSy2vuc8S491R0/ajTQogiXBHZ7KyEEaQC2ss656V+y+GWTjUF/3hgs4ShRaLSTwC1Ya991x7
SXKGXDCeIiP4MJskeJ4E+pbey+U4TutZV+qgFDNLuWly6vS1AV4AauBtVdqSZsePXVKXtBV8JUYG
ZE5Pr2Zg9HP8tcVSRkaDaRxnAcaxj6R6H00v+AGA7Y3QYvVqdMJfAq3BI1NL654e+tvSCy9hWOb7
stx6HC32fkFeia603Rx9p3uHyJmVKCg2Wjwpa7t33icbVjv7Jms9UpRB018j76rEMtDbfYmfmR6E
orIPC6bnTP/UaHWQrgTSqlTE40gXfRXUVMoyzs3RD13RvYfKDdh2pEF+AcBqrOzSmXYl+J+jG9UF
TjFTfQ4xEJRB/89iQQFe1WaDlTZHvaftbcdMZapnSr8VJh8gqU+KrZxIPnqDgllegiTZ99LfX5sQ
qXIfWiBQbevQGy1Oo3a4ltlUnjyvgZDJAFRiL79juMe3kaosv36lAtQM84CwiASvjIFKHncv7JSp
cPaZpxnr77oj9D5+aQSZNIJcm24YDRIdEDD//6feSGBQcIhsDrGhlTzVrfJixHj564h0qFooLjIp
GQkL1bsFJeNiQjJlGUyv8ISIsftGkaDLhthvVyMvQnOFRl+PutyvV2MYwDOiPBsXBJfNW8rSrl61
s8EhrsPOEXzf0l+6k+eUvudcNDSYVLJ2ZU5ZNu/0ALB1M31wfL8bho05lhzzJQWtb1z7mwv9s7MH
UM8QTCWGLlSIwr9dqEZnuBhcnCw59aKp9p6JwbmaUsJUcOyKu4FTj2yqYV69YIC5HVpvZifaKYm0
3YhObRYFdOrlnzfT/PXfn6lu/OUuGmDqHFqYBpvP3y6OKaXT7Y7KEsOL+otFhldVXtWAHoidrwzG
PL2BD0dKHjjCLHPJbmR786FW6p7FDPW9U19TtziiYmFdLueURl9A4nYzTVX8OV6Jgz7SJfz3yzb+
9vC5XNO0HJtYF/W3nmQ3+iVnXIpXaJjyOSklzoxz06QGVzLfIVi1KNe77pGHve1UY9c63Y684QE/
W3A/1NatUGn5DAr67uyttztyCapm/3XZneiXYdDtHBHcd52y86pNkycvcO1Z8VL1pUItSG6v9o2a
448mK4NE0F4Vgk4ZSxn97p/fLWpwrtAHBglqrnVRmZ9FLfaD3p3//cb9dTCSIWI7jmm6jq3/puOx
BWiGtsajkEMXmwGtxGQ3ocGhDvoRp2R9uuqrl1EXT5s1EkUWkmhfp9ZzoFnX0FxPdXnf5eGnUozf
jET5xH5/nQXUSJ33xMDjIQfqT5MLBbCJ3WGG3yvtLyB63oNUlDNDmpmgsxyhoazhOLw6Ivnmlgjt
b59s2oJ7r+qO+6Ug+emTNU9klhfkwyIyO2M+qUgp4Yy2POu8TPdFeFe3FvXvqp4HHTCDGg93Zncc
Lge7RGWv/Cj9eE0asTMvG9C6JKw8VpavLn0dDmA/YO1X7hLBeuRWzo8GLB1KexiDOjL51oDmlBj0
IKc7AyTRjLIWm618erIH5s680GEM1MlF6cN7sAI+URTxtgmgpWQYFL8ZGqgcfn8CNnOUwziEYKV9
DZ2f7kPlT6rhu17HUtN/ZO5ERHVNoMN4rYxuy4lq31TtKgRkTv0SeJJJpsHU7wvlw9Tru2+u5S/T
ki25wSrTJl+c395vu1MGtLS8sE1s0kWSGAA6LLVaro2ABVFLt4U4jCTezw3A7wPLDICfwEHC/M2F
SHnQb8PStjFPuI5jIx5yfntfzAJvcxhXPZE9AO3U8LEfOcM1kw69k6K9iXFnoG9kgucODIKJx+xC
/CE7kuZVleX40eB5Z8O4zCfnYvTAnr+5wD9VYDwrOguoZDTDRr3w63sDYnIkC8TvF8aEoCB38Q+X
GjsXBO007IP3KcNzYtTO42iHj2CsX1XCg2a27Jjgh0T8mEBEhpk4WUzX31zbX56i1NroSEeRx9AH
+PXaKizPOOdxkLcxnJQhfO/Vge4Y43vuGNmh1zScLDFNZcBNM5CXp8QcqNgIfD31tyvdX15zB20H
PGbLYILVflvp/LRNIVdSmSPHE64RJqkQeDAdJXjOvQZ2wiO7vUsMxNH1WbX9T2hH9pae3m3gd1ur
Vj80FJ7zlGTZFFpPyUvhUSmeav0xZgP3za37c4FjNbAMR3CMcLhe+bL+9DImWeuXOgZQfDLBNJ/a
kalZXxZ5tk0LQubGBEQZPhOtfCFP7PHfP1yXi82vg54PdzWys3UkTqiefv3wGFpgHImyW0xu1kCB
K7Dn62E6j04Q2RJMQt41d+tL1TI5+2kPXhMtHLXVm7JhCxy0gNQjat0BNP860Cgh5tMbfl5K4BeD
GICZlTHw/v2a/3xPBXtB28YTZKD003+7ZHTsDjnDAWUQu6YtX7onEYtPMTZU8I1mm7c5baCw/uZT
tb/dKYa2oxKsovLlt0GVpnqCZ1ztFpXhin3UiWjZqQAhILdrM5US8dy6ZJON4NmvM9Iq+y3uqJdM
DvN///n/sh0WOnI0ncem0y1Q5fD/acDkPp3DFhU57mcyf4uELJ4RB1fVyzJ0j3qoVEjtAK05OuyY
PB/9LN3VIutWnYH+vKsT+ldaOh/Qileti3qiMk5l3i2NZmi+udivd+33AYYxV9VUzhPseH6bGKBS
q1WfTd1CjySFgV06xDaDMnX3FNOOQ3PiPlKxQjalZrQo6LpmhUVNosSPaufbjICAmTeUr6XRP/37
fdT+nCa+XjkXogDDCTn5r/cRujpX0ZH2VQZIP8y0PVpaQZuqesSfsg4DJv6sfh3BwmiVt0TUdP7m
Av4ykg1huOgAeQd11p5fLyAtyaWOKI4gWG0pk7c1VQ7lvk40KuFV+NqE9Wdid49WFN6Uk/Y4xclZ
7hfb8BSpPRYnKhlK0m2HQt+30Dy/ubq/DHhhM9JV0zJsw7Z+uz0+pebO7XEK9pyMsUySbuha5zAp
LzkiF5Irjja3y7NbqfQGkci7kKD3+fer+FPUawphI+awkEqyLLu/XQVoiGksStEuMr86Zx2Hp7aG
Mu3T6E7CBJ9BgWnQ3mYIpmZN1L+6g3+tzOZkOjSWkmRg2teCt9JmnbQo2qWBvQ/K4mjXzftQYUQR
4hWEZzhDPHORl9+hCWhA47ims3ToUeZqtjDcK2yie8xWx3//6f72KguoyAaDzzAcQIO/jgAUjxAu
xgTSVO0yWRIkGAxsNy3tjBTz1VKjV3nRI0pLNtNrhR7QLNbeo7D5gOm79brxtSpZVYEd7e3p3EXW
d0daedD/7fXlngvdRCLpsjmTg+SnuSbtg8pUNC7waxthWuM2FNrFd9qz5UfzcGwW/35H/vZSSnku
QlQDEOEfGwlfTZKx8iiWNfKdcLzuKNQRi0pxGKwXo/B/tD6Wvmm8VE06w3D8z3j7X8mp/6aW/kVc
/RjGYfH5Eb7+rqn+5U/9TZX9/6XoWrcNafL4f4uuZ8knmR3+56+S6//+tf9Krq3/qAxfzlTgHCw2
qGzj/6/kGiio6boWLzHnPbnB/6/k2rT+g+MCATS7f9rDmjyv1fmX5No0/+Oi0NZJgpdbORuXyv9C
cv2XnTNrpYaFwuVDYCv8OopFiCcT3q4yb8tqTirD1i4ayRw+xZn7zYL3l1faYDvloHnm2qH+yjfq
pzemD6syywVKINRHW0UkBHdNW8MFJNTjfmCbRF/cCgocA4SRoIOysfF0qi6DQqmzpzjXecfdbmk3
4Zx0vUWLMuOnh3f65+39dwE6C97Pl/jbuqO4SlppEYJCLM2OSjb8dSRg2IJokTrOWhuQ8lgWnuV2
S83Tm095ubQ6l6L+AFjEoYWnb7+5oj9XQq5I4DWCycrh5neDC4KBTOnqjFDMAsqFB6QjNfEoqjOT
rnhdAe5RjwnYjTTBzEUK8hshTPGEISN5Uej7xP2wRB36zaHG/HODIK+KkpnLLsu1pTPh50epK24d
CuIG5rrdonsnLkfxv25Pg/EvcTSYYhr9MHAm0Xy0m81EfU/Xp31rEaYNsH5ArSv1fj6YF8kN0KAn
DJa3FE6+DJy3Wj97YK/cCb0R2W6h+Ww77wTM1/wkjRkvlSAlmowAm9Tm1+Gc+KZ1FbscqOCsYQcm
YkbX4oX85BHRvd23c3Q+qy6lJZ4TXYZpzr18P8I19rz84D+vCrzfjq1pvFMmdc4/KjhwbPwOuoc1
V1T7qczN8wBVqFGte9E1V4hDMqhauZf/Ix+LhUY2QteVK5pFiyru3xSHwkIwil0J312JDpjf9kXl
HVpTrBQExTHGWYKZCUB7QMG+QzrSkAXSHuhTvSuDsSc89cE6a7F9xkC7yAXSD3+8h13PgVJrX9lV
wahonnIdw1PgTy9udYaG8uJkyd7Vi+cxE2elVJ/UKrlJhJTmNO2ZHLZjEdpP7qB9/Y8yX9l+R/dZ
eSW3gezo5FRO5lGkxpng2HecQ7dELjz1hC2sVlknCz3tAQLiUfgWeVbDTVVXD0MUHVJ3eCNsYCVJ
OlDdCBlJVgMSurI1Xmh/PJnD8ANV7VJx408praP0E83sylyjQrwZAInqzn0ztBvElh92bmBOg1ET
Rc/y6jGws2XU2OP4eEMaj8o7wNUHD4Fvom1bqz5QaSLal6YMwuMdO/Q3z9QfSEX5RLS3GTTtQQtR
+6oGoMaEyChNmtslIL9+9zvts0XgBJ5kG6f2oeWmKyGZGBygi6k8oPE6OkTHYPg6mLysjmId9SRa
2n5/M+oUQArCTfQkRXGa9Qd2jjPRN8+ASdnViBuk9/eo/3ed6y3jtiJJMvDeZSUcqTVm1ujWKMNr
2KbrOEGXIqL0CIubY4y3Lgt1r2rJqigHYkTtG/sSmZ46MyqauLqgSp15w33fGDOfv5DGxUNUdQiG
mq38R2yf5JzI2oqQ905zKhBR5UX+AfIKHhnRiLrTLa7DXdaRU6b4y0JFa0/Vrp2z5dkaTXRUqnMz
qHvBWDQy4ykKEJ5nmbsLunjrtTUh5XDDA4hJDKS20j67SIIpZvJ2uVEJtzojQ5b7a4vyZCoOIKAf
Bqm/gJM+hry+LeONNqCP8xJBbE65NbI3fXAOdeTvyVnY9GX8/PWIRA9NqBLTioa+Nq+Y0fGCdvta
mPOmUXeapb+GLcEnISU0L6Z759ibyDReR89ZVDCgZgRP3xLEsPCsZqE67THTKwhMGSNCCV8zjOTz
KqhWPMmrFu0drX8xoKjqn8g02JRlZ3Q3D2WD1HUMw88xrBYIPVrHW7VSG+aGGHNbKACXEWSeqwsC
QFGOpipSMaQ+8klwKppH0Y/a6+/lOCXS/rN2i5fS31Q0ITzVxjfsoDqyT7kOioWOQ9kwOQbGvT+Q
yslLYwfNXivXctxZUXAnSCfQiGFPlehWeDSivizATfRm8boWyfRZFuWH64T7JDyoVngaq+Kj5qKA
oB/MBB9ga8Jc+Ghr8DSjOkI1CE9Zxnw+Dm/4AYJYXFCzLDWnJsVIuXGT9qQ4AlpNtU80dR+gQLUZ
2FSAn0uzvOuhhhNchPBWV8Q8UR7TuiIW1CfILb4fxnAbETCP8Av4tkU8FYZnmuHFLQKwiyklsqn6
ScKOdH6lC1j3N3JQKg5yPDkXsD3YoH7ZdGG8MuluaKG1LeLwrdWzlaeOt197dd1qt01ISGs4eGiF
s6KaO672OfaRP48U7V5Tq8dS+Jx8iM8hMyq+U+NFWFFfrb2N2l2jwNlHxC7wSmwinVeCuDjUoBWv
CdOsOMF0v5GIkbE5y4szhnqfq9ElzOuVOiU9xez+UjoYc/Lg0TTxZmN0yif+/ZEAtJk97JW6Jjiw
2n/Vckd9eg6V8A3xP06nwnIAgGBBG4IG+UDBa412/Icf+Jtcye+blM+wi1enKy4lIXXcqXsnvYS6
eds07t4kUCgbPqAaLuQLL+vKRjySInUxHGXZ0/7xNPfRTpIt+QjrXGvowpyreoMGaufbA8+fehhm
gi1Rj69qPc2bsglg9IR3X7NR70W7AjiR74YrVCbHYfCf0O981Cxfck6rIJT5ePsq6lIb36Kh1+tX
33A4no7HqO8OVWatS6tYy2HmdtnFCAY0M9BDeCXlULYMkEt6PZYwxRAysbxbhUW3P5pDztxMhfZQ
RsUaePVBobQrQcRxF98XRffmF8qPwSxOBssw931PgvG8aOH6jA4Mifq+BNziNuENC/CCMIMXs7Ju
xgTZuUqx0Upea5sYIql6N1UkR0y/B20wn+OsPJYGSgLTgtDVmyS3qRcoGMthdG670HnL+WgjTY7B
5DA3+z9AM+98DtmBgZJCRI++1dzppT7xYBlvWssIskC2pv0u8+MXMj7IbjhpRgXtsHn4eiYsmhOL
iOMNd0RX5U29w8d3h77xXTZsCtIQZ2oLZTPMr6X63HsCmXjIMAcBzaIpbt2qjwn6ZCet67dyFHam
9WwNysqIqnu59E5GuOh0LDSlcUMO6HHUxFGdzJWnF/NsgFXnaBaTA0/DCaFxmwqRcc7BbLwHobYI
KbvHkV/Dgb/pIm0vF8Dc6q89prlYN07AVUjESVaiHo7G6CxStb7DqLOzeCcMaBSVJR5dc6do3Q90
6cjxoZHIMSafdVmam4orLkZt7/v2bVt0F1zbc6prJH27VznLFNrwSI7Sm9mTYu32BFLD6VQS/XmA
MWJ325oAEyz4V0ClZ/meIuTZyB0Veo+tqsILanZWkXzkRnOP0OXQOrcKZXtCIa6BYW1UHe+ikZ5q
3qVJ4a3X9ZPtE8BorlPeNPJZVl+vZGM5myqdHotk1ysJSatasGF6WIdslkLPuxjvrcFDlyMBICIk
rqx/8RNxytnr2Z59G6ubrDCv9VUS7av2BscsZEaFH0kk1ZWiB3gm5pFzfHDH9E5LAczJMSlHQZ8l
54RLnPR0neGFDZXhkpM6POtbFz2SuKdA/ITNcaW0zdwsNsLDIReG0wFl271l5hu5BDBl3oIPMjLn
Xa6r+HJPcvDpcbrVO+exKcy1+OEa+tmFISEnezn2KzYn2A8/EIev3J4gLcdclTYq5ydD0tIKjY13
ciUQQXpuXOpN5j7P3FvfGx/krCMno5Jo3Mh9E6m7rpRglxWUOO0xKOaeTDptOunmob9D9lNJzJQz
3FX1tJXnBqNs7+W7pU/lOh2eE/ZwWe2jvMvtF6Eox8pP9oLdgs5RcwitpQ9XPo88AFjWMaP9qFUE
S7Ar8IcHkfUy3oP+uZ8+x51+M2gGOVrmAA0zulHd6UDp/1lOuAGTfh8kq4zBYqTxRQ7WsNdnVlmv
ulJd9MzctRk/21WLrolCaaw2tEa7rcZMgET9UDbpQyoYdMyVXUQFS28VJFLGC+JmJdbvrPucGvVs
ChwsCLGVQmHMjmkqVgPzY8Vb0A2kQliXiX1801Woe+qrogxknXzK9VMLmttxKJ9iEtNzobBom/eY
lXv8HxADTU37QAu2l4+POAS62iQO+zvaspuWfytm76dMMibCf8uGDDpadS2y6NwaAKzyRjxYQ/Iq
J3y5G5e7cpMDgCric8FhAEPOSgD8qcLkXh+DO70wYLdlX2+bXAgUN1uHCikV9hoa+M70m5tKCVcJ
P7dHxiH+ABRz5hUJO8VfiAU89YufwvRK03NjqDQTHbwdiMcdSMqvg2Psci+8zwf1TcVJc0+Qa8kC
lehOPKvzzwENopVqNEyzjVsFB7nBLIN0L/dR8spZS2ZGBl2UucBJujsRs0i3bfTZtc12FBNHNhaW
wt3ImwgFGitCFBoL19H54/fosQ+d3uwbrCNGKo6Nr3xtITu9PX1tSpmA5FRmk1/lxuJU4qZJW7Ht
J3sLeuMsP3Xg4JWPKhQihNaNe58W8O/pfj/XObFWomKjrDV3vnwFMalGfs2KiEOqbta8ohd8andy
cNd5ebJqiD6NyoEr25btHpvBYxjGa5TL97JfMNKtlz9yWqofvtV+cJKdidYOZoRsnrETLR1dQXZL
MCf/jqMjYCmf5Mvke/VZjgqyoAGK8kAYWjWhh/JMF6U6Ti8VQy1up0zc+5W1GNz+1fdHuJGcdcaq
PkxKvCMVOuMjatwo8oYRNXuymBUEEqVp3hsClvYNFLWDPMCkOrJB8paoRp/JJOYgSWKg0rx1HBwt
jqtgwc5lgMKSPZg2jIu0vSeCajUwINXI6GcFH0Ip9VEtRTSbPOxT6ioX6l7hCWSsoSaWZZFVp39m
dArjjveYJhPka4fO/vhoC/2JtMZjOpIyNfkhjtJo50bLKWznLSniFEXQRxfWGSj1i4l0YiZ3TyXT
IIXb5UAXHLzYrncR54lNW9ozI4jmg25wQs1PNHVWWHK38WS+2Il4iCghNT7uvyF6VvLprggN6Ab+
STX9ZVrtU1FAPnPPuav9qI38jAzjJki1XUACKn0j574b+wuFbnKJC/bWZcjjMa6Krr/Kf2gS4WOd
jXcFHKOZ+NEF8RGG9t71ynf5n4/udVaU5kPlh9eAnCzcdYBAYqSAfjWLdL+ZB2a/9/HlzxArXCZP
X8tFXtNZZ+KU3JDu1KYNpLeRvZ6PqnWbw/PS/KqcaV5xGOvyZhqs937SiL/qSZHnHSnFM0SfTR2I
K+7tpeK3+MULEG/6spqCH2paM0U0HMf8A0pI2WaeFchSYAQcPiuy4dMo2XDsndszNMVMTflML4BF
NdWH1asvsRofyyLaykGZa+nN5AZwQJ1DB540ccbbrMVU8WyAjxLGITR3YsmpaGUpNApNd1413S2q
i2XEQ2qx1NdAijEMr9woWQzSO+X5cw2iakXEAVEpN36ozdXhEkw3ce0vm2JYy9BFyAkzQgcDbwki
ekWcB5yj7uyXBCdSMespIo4m+ymMOkrRzYkRWBvdM6fN+YiDWVYLZImLLsfe7EAeo9LFv7CUJUBb
QZob3+sWJReuuAnqhVDLTU7cdcC/nvLZ2UhhkNgJlGGY1XGI463cQq3qHtuKcxOFXfmzlPkP3973
FqJJjgAeRbiw8+fuNC5lfYz079RK7wrn0zXjBVrGpafgwOP++E22MEW2qmsbOuUPDJ0n1cnWdZIg
9AyWVWPhR1dmXmggJl53qMssAiK2eSkgM6jLEhOX/Fl8yO8dBdyQsmnjpytU/4eCfQ/aw7NKac9E
ueEkw8kI1p72UnXIWbN2i9R4OQXZIWHVxN62cN3+Mc7NQ5HDbMy7zdgXSxGi6PejDy3KV71HGpkq
eXgNRR3QvVCR5X3p+EHiqd5EGFBmNGHR84EdWdYmpElNK1i6gdlnsTKwLKJ78X1nWARhOYEQ+Nos
Qt2tphAfTDQW61IHCt9N6daoguOgENiCpOyY2gppBRpAiWzU4hetLMV8dOFTtbnNvtdUb6nRzTj+
Z4ema4s5KAwg4aGdrzG10XS1CCP++tJm9Y1macO8I53idqLPLhCw7aG5cGsAYPrgRffCj64NpXxu
NprlqCElADLkuGpqDkIdIOwvklGAg3XeyqACXY8wGGoE20YEVOQjvl4vuTYe8t+mwXHdE6sVd8O0
KEdHuWcidcLI3REavfFNi5d4AFNNDDjZ6eTZWERMZZP1lGt1hiI5ttd6CnwhoJ21d8l1C8P6rfTx
XLFiF/ck8IC7+D/cnVdyHUnSZleUbanF69UKWpIvaWRVMbXWuZ7ZyWxsjt9uqyIu8APW8zQ21t1o
4JJgqsgID/fPv2NpR7cmS0INkOi/6p9CWmluQjLCsFJcg8z1jHHGqEUOeam0PTo1YBAs1f8oe6D0
bsTkpAyWdUd7WQo+PPDyQzCBonSZQOiKapAHF3q77Bq66J1p1g5F4Ks7fAuu1Z7YDntnr+gPI09l
lYT8Y0n1FGZ1tQ9r4Bm0l34zTWYbj6ZgfC5FlPekGWRbB5eosumieRu2cbuei+nZZgPt1OVjivvn
tsRkL8s07GcNvacDmNSROtEOVnTOjEzU1tadXtPsLsR5NPXqdTtULyWmGaxg9jfdR2lYuT0e+4mm
/1S9Sd20VW9hsq79hUdxG+v1Q29+j93cWZtYDPuOqqziiraLuCrpR8nC1zkpNXLrJk2V7vDkl+qv
wEq6PVqg7pok70+1LekGrg1lGfrp9ylvtqWZqHDgKw8zdoK7LjFo9q+b4cZSmzU6bwxs6cE6xPD8
FL8177KCaNwstQHjbDM7lL7zy2L1O3WjOMg63jrKa7bGwbVbknZVdj0emIs8rSGVd2vDtPEwDEgb
5h29vyMSPmuKfrYRfp5ZW7w2ho/eG+20kU/qostA3BsDfF2HrukKASGRHK4LLrmIuqYLH+4FYo+8
vwnNKoXgUTwTzvBp4u1y05pxC3CZ3rOoIY376GsjQuJxyvb1FDJ/9ttMs91rNujedezPITxCWh30
zhlPWtOs+6zS1oUFpy6eaBmK8rtYGfyrREfSVkLZ6skel2m3onN/nSTutWRnK8BvMxGgpOfbaTrV
uvaSE7FLiv28x6/Z+ngGFtq9g1NW/ngO7LKYDhV67NXqGgE7WXCTEoF5XxMjN928dcdxU/f+fWIs
GQuxQGrJVB4Mgq+mdnG2aa4klknqx7BBg+SNe5rDVZ3cBP9ImFY7XcdPAkge+61DMcBXU9cSlEWt
+Se6Qtad5hjSqu+FdLJHFf6A7aKaputZ7fZghNeYUy4cFeBSGDyFtbI3yWjItqEf4qvWovmb5yu5
BUtDcw7Z7FRH6lPCXrfNtReGBisKz42IEstmaHcG51JffVEnk4rT28KLrrrn/9J1gF7ropAZBvSK
OyP0crex933uwvCrriQV2JCslZJAzaIzKsk5ryF7CslPfn4Ol4oADTGPeGdp6MUwsDIvBD2tnhRJ
aoUu1v3GAt8CdgnhqvHyNdvqVddWh88P9053JcfzbNeynbN43b7Qh8IYtyDA+Q5S/pZ0hHvl6LCS
3ZsawxJTfyBjep9E9rUJuEQqYJBpvrrp76tdnAFnoVKXNElCXJxBbzQNvaZcsYRagZ9flz2oS/QX
kiyRUZvnPe9hfRuQYvv86j+62b8d+vJma4quTabGoSUFcQ6OdINWN+1U6LgvgPj4/HCXdfLzvXYs
NEk6JXsKMQy/32rXzByukSR4k0rGoedZakwzZU/FQsl2nx/KuCz5/vtYaG0tZKMG2pK3xyo8+tVH
6kHLc0pEK57O6YigQbEad9R9o9tBkgXDODypCH3YJ/5wu2oj6TDZvg5sPGQXrbC9nXgraW5a66Qm
XNtjc7ro6Z2KKE351EolyUBWdCl5n3OiitXt2hx+qewgU1Ifrt4cvPCoWvVrpODNMarzFxV3GSGX
ry1X+Pe1XoygagbcAAjNwVGIlBNxr2tqVz36Fc4uGzfTqAEPWH9+gz8eOn8f81KRGzeFOlqJwrNk
8rQLwqUggVlrH6W05KvpF8/zndDv/DxdxPWOzqvinN/j38YOhSYtGWZxvfeGI4q6hcWzNTBZyB/6
sbrvUdc6TnuSd2amB80O8XKaj7KLkElWbvzn13+WQ7+76b+d0IW2Cj0FFqMQMJceNeWWmyDjISYf
nBbmVqWVLMAFOxILzfKqJ1Wk0GwlpakvTuOjKRspC26qmoeh6rtWqjQbPXPkOUgKqTXIUnjlWtKj
kkkkAiiD4SBZ1rEd1uw/Cbu+GHxndcu7G4Hxp0eewyLPIDKH355M2wBwdENG33lplsyrzm7PgwtH
pf7e4ZIlCy4FHEnXeVIyHKsHw5/OEyvswL0UdakD9yX0QuY52b1K7Ze4dS2LjKysn9+1Dwav9OWh
7iW/qjuXYlu71EuFvbeLT1x8682EcpZ/fpfjPNzGqvb8+eG0D6Z4jscb6HoqsjP9QvsPDzjye5f1
tEEOq7FRIwTC9q9c17jHSU6rTKdtOqUrKYV/fuwP5lyNhRyVhcNUyML69uloGWjRUeHQEiMV4S+F
19NK253sUT8/kn6pZ+EVRbOhqhZSff5z6ewbQegN1QzsFJBTvPyDEry7tVNK545kz7ouwtUwNE8K
I2WOshdHQhkLV4bc0O4MrLNc2uf7Pn6m3K4M7Y1rZ0dZhiTc+fxEP3wcNqJcFFsqDSqXqsMisKPB
Lamkt6F18qriJBU5CXFkoMoqn7nZkwijYpbDz4/9wbKk0TWgmWjPLF2/1Cs3RUZVpgb+PXjXULU3
57CWdaaZvFXVMxiUrybOj8Y6VqSMPM1RrXfmvrUXqZhcg5KQhTDQHy0rupO4SgqoM+lTxE2PUtgj
v3ZIk6vSDO6kBsXqfQoABaTus4NXxed34aOoi02BTdzl0nDpXM4ZHX0etY43ICoAiEacjRQzdBVh
zzTi6Agphiy2VyQ/RjQvSWosbcqpn5/DB4smfqsqA5VQxNbe2fnqdp/YiYoWrKKQ5dxRot6KlleK
mVnhHQmEWE8+P+Y79Z68IraHzauB2bLO6vn2baxislMdqlyMkvob/BpD415jUpT0VUaowJbATY4O
cQi5ZlzQyqskLdZFsHeoDkuFL0FpIhIEG1eeyf5imvpwbP52cvLnv03kijHQ2BKZ7tKMPNQGtORT
5+P+3ZptB7J8XFCY/WJ0fvQQGADEgi46TfeyPySbkkBrZvyEpO4quymJJqTEaS+i2t/KdkNqrp8/
hY+mRBoWdd01eRL2ZYdkoU3YKgFiW0pyHV+NlUv4KeWTxJ+/WGjedUnKA2fOl2GuuoZhyLn8dk91
Jy5sMtJkRLsEL31q5WkLr3PCNSDcGBlBZdGQMWvjBTiNV1E6SB1LCu5qhoOp0exxjd182aH30VT9
+2ldjEMFxE3DKwUMlvRORX7PxQcxZAetVq8h+eU8giS5qIM/B/iSn9/9jx65J6JcQgVUrOrFBm+c
nRmNQIj7t6PuRdrjEz8ZOskNkJ6StLW6u8GJvhhoHy5OdLSYGM8z2uhrefsgPD2PJtVjYCs2viM8
eHpAn114RLX2bOGsU2gQM6z5x1iTJuPFd9Vk2zQ6YjvtrkHXMKOWkTGC68re5eWUaULO9vObo330
Dv5+mhfLdZ+b+OziVrr053xHTzkjg0YxrC+rO3MyrkWhBCoMOVSw7ahFOxWI4NnA48M+SMFPvi8C
uqUJjD8/s4+WEWo99N8RY9IieBHCBAoJxAlfaJRqw0lmJ3lsItIPGMidm311Iz4KmX4/3sWL401u
NU5zJqWEdRgH16mn0/J+DMZ4OdSYUZGGbMv11xvHj6+T7biJdJwI8WJ4TpVOKbvguFIQETWUg6zD
cv1lxQvcT19EZx8uhJ5hqqRbaIh+5z0QhlbogFX2lgP0mFcwz56OvoJosKHi6WLLJVqLjIyTaDdU
rfxqfvpg+4DvgUnnu6erFqvSxWtBxYEKIONNJK3k455KPaUTFqshA934REVHTW6GjU+tw20xO1O+
0ma/nw7oDTSJFz1N53/exQlg2FLqtjNISQSP2wwLXeoeCO+0uL+pSQ30Vg+C0f5ieL1fAjgqXuxQ
PWiNQZn69rJzZVYHtTCYhJDCVBJ8s3ttKING1GE/f3HkxXi7PXpzqMs77Cph7Rmp7i2lti1pHdds
/6/yZojJsYVzbNvSPCLwt1cEspuiSlB7S0vZaGlzM0YehRASV1m/EZXS5xf10f3jtgFDAGnssvl8
e7QKk5aq7Fpv6eE9I/dPlBmpN6DQUP7riUcu7J9DXcyISWRh4NVzYVLMFHmJxZI0g6UYzD+qtFp9
fmEfLNgcjuYK3gaTYNm9OFxBM/1kZL0HuTNZilYBmPFSFPUizRRpQkTKU6S27MUP/Wit9B5p0oDz
rzkfenBEbtRtRbr0xXnJHb0cRgb7K4t4RWNvdfF8XcXTsTDnPZF9fk/HEvBAPVmbqFXaeboBAWza
VzIfF8qIRpf56oup4p17v+ZwZ5goaCamPdS8bCZTGjsMW58VoPa7zaB3+w5WOci29uBbznKYjGfa
506YT2Dxri8iTd3Guf3nNOqUXo172Vq5lGIVCG9aPn+TucaWkv/ozieHxVeEBQYVmQ7X1UgZNpIw
UBrk2iH0Zeqc8XwjqpdZs7e6Buc1b14/v8Xv7BvOF2jiWmAaGpuCS8d+L4Bq3KcNc6ETPmetg04s
xvxaxBLFdEO56rGtvGs8WJYa7pf5oL5IZjCrRkwslkFaP4lQOyjrvQybs5DcdI51NX7PWm/t+jau
PNWVVloHm9gaUMI5ko/dIFnEuyrmX8KbVMmQJhCCiK5Do5oht3Wogh9Gd0cX43edpfCLeOx9xMFj
tYhOVZ2N0LsEgR7lBi4dJREH5vl2Dq6KbIzMUxLxp+OjlD0+v9Hvmi7PNxomqsRi7Ewv88D2XPNS
KyPV46zFjTnYz8V6wKqNGmv5p4KMTYzdmyHe9GiVpyQ9aMTCWHL9ErWMl2ox5pdYpzretWUmt/I/
jCb2rVPsCj0IFiJbwh3lQZuKHz4S7aFt/yhRBwMYPgvEUIfYCyxNVniYfHEzP1rNDCoEnq3hVcB1
vp0Xx2x28fHQaKLRzFvJclukvyTlIkWThpJWnGJL5uVfZAE/nI4dm4YZ0kwWCfa3h21V2ixYnllj
zOiudYfzcialg4jmks8f3ofD5bdDXcyPdehTeq5NiaPtZdcjdMjnrUe1eyrzZZcrGzfstv8Xh3R5
IMRIAFwul7YkLCfoREzJkoQX1aULH8gdq73czJrFR6bezw9pvQ8/pfZEwoQOWTqnL6dbbW5dJc0Z
onns3NrmBJGvOyUR3cp98U3KiaTcfuWj+qRo+Va27gVFGtHDGdljbuKnq3RHkViKqufc10KGqUSb
L3tbmQrtFhdASCi+Ed2VerMWrazJNkReOtnoy0oj8ciI9LeKlFWONC/vybFimBKiI4MBv5UtiESl
Jc0S1Gn3cRyspNqJZ9zDzNB2gTeio/5iPf5oiFNT4fZ4BMh4JLwda5mhjxE5QAI2mlpkVyuFnJLC
QzW0ex+bNBf/4eyLOPmjAU6nNr3C7KMt8DZvDwp/gOYDquJLvPi2msjGvNCipTDdx1/2hL/rEZbp
CTsoCzsB8UG5zAz1eaeaHfWUpYhzRU2LWuq+Z4uDfHObKDSrOz/kmY3hi2NNXwx27aN40aJIxgrk
ip2WvIC/ZQyC0fHLQKQ1kpwkYdt6YDWpEdvSBQV0Ym7ym3I80dmU1iHmaYgo0nkt/z9id//Fw/7o
bf/9ZC7i5NpqYqPIeNvRc8M1GDZS+OoDvOAHbP513FdATH/+6n2QneX2U08gMlfZm1ymSGGhVJWn
0PGXINGU4jNB/JF2PMjVyp09jFvZ9EmV6et59KPLtVUbpxTiGyiksjn87d4nmokfWON6uL3PV5KO
ksOX2bwCXbGVPba8bl9crrwvl4GdTQFY2nnpBr3Mmitji4LR9nnebDa73t8Y1bS0QCkbNF8G8XWl
NSssVfcyK0humlFnoYP44ixk2n53FrJ+UBJxqIpcvNUN2OwgDnnBZMxj6XmUq5f9p3QliUZOqlo2
MoUGSbnkQiQs0K/bzvxiZ/HR8Lep8Ln0c/MMLjOC4cDdaBXFY20pvpV1py68anjQxuD+8yv+8FGz
ULN7IRDBsuvto7asvgBozm2X8mBS/lIoWVpZuomxFqa9YiIb/PkBP5o3bdmh0Ydsi+fE2wPiAJdB
WQ58uqKJrebzPldKP5oOBjZY0lJbQj/6/Jjklj94rqxgdLjjd/C+JlN5ekV2kYAkg3MTgKwrKLBJ
uUMq/tIe6bvuwos62v/sjYixZYcl/XEp8bXkwhqydJIX45Fh/Eq5Pij+lFCMdfPVRixc99XxrPWW
sz9reKvW35GjPkmzrkTSciRpqIAajU96tRIdqDpoN2OwkiFvMJAy9gTFuPMonKvsDZzW4FnMC2lm
k45NKcZXHMfN/a3k5qR+VRBrDxR+vTS+d5mF8XveGIzTOLV3GGtlYUCvWrqTiquGxzmgx+kUspDK
XqT2JIuOrzO5bXtQDrpTLuWeSJNlidbQzcZ9T0Nqz+I9k3fRjORnY8yQFmC70sphjdQwpU9XupJw
xV4N0G/iGEYk6pmF5KUkYyi69L7R6d8zfgR+/9e5K4zIxcJG3O1+6Za9qItfMUGA/JuSZ5T9Ud/f
1VP+LCVbERb0KOix0vzRYZFMEDy6zr04VEwxHQ3iHUWnjoQDtUaxanZX/fBDo/9Aar9JpdUL154w
DC1RohY7kZv7uk9gvbT06ruZRS8tvS7mkDO76uiDvY2IwUebHs/U3EmEIV2xem09utTI5GcT23WK
OYCzjYeoehGxhPT8BNw3CMa/pAvFoufLceo7QSuTaRUJuAjzpUcEnmShaOuW5mbgBg9EVsBX0pfP
h7z+4YjH9g8rMxQ92Hy8fc9welaxPCG1Ix0b2FmD3HHu0zFdWxOUG+5BHWY/ZTSIUl/6vsFr7AZ4
0Cj6Sa8s3VxZyOqu0MrsstoUtGJIJFa4zS/HDK8k6KjUk17FYL7To55BK/oSlfflVVysRM5sWS3h
ibcsymg3hOVeDaqTjHPpMRA9dp0Hu5i41yMfjcR2oSGNHCCtpKB+kuqxQrtJqy1NH8YaWtyqQWE+
s8krMc9FfrmTLJvk++XKJL0mfdZVMX6xWXhHFpVQysNZh90lwg3m2rcPw3MIHmSrvVR0YMi8umel
HjbVbf5tqDeNP1/32rxKyL4lbf8gi87cuDRUJ4Cx2r10I0nCvfGNp3K6bYZghbvtH9L8PlFLkXdT
+nWBudHhbRzqCUfhdtWj/Bs7eqfoMujN+6yB8iPxdEWNsQJxFAgTrUJ36PLIS98/Z8/lRkgRNrPN
5df7iQ/kK9wIJmBxhsTRwLq4EdPsWalFsnFZJ8WrjMDK6V/btjjofgnviW5s6bWT1tLJnneV1y7k
ZMz8qowBfPEaSpvE52/KRzH176d0sSDNFeBtL2DJh9Wykzo0fePIia2tNF18fqh35rDnccBIEM88
8fCTVf+3wEqNe6ukf9ZbamMJM7AYDlaF+VED4XAwHtFwbzyzIJX2bZq7VYxYp+qHF2lBJVR8pSXp
SZR/BeEt0MNNzSOT0os8JqvUDgi/vxL3fLT988RBlACUNIV1EQ5NTuC76NU9SqHqX5kdsFx0RyUd
r2XpkbFVT+YKAMxSRubn9+qjwAR9HMEgJXsMauTPf7tVDkDK0Ch4LC2R1kRvWUtoL5GXdCyl5a+2
+5JsK5PJZfDHAdlfk/zSNOtispmaHFPzUa6WTW3NW9Ik463UpHVZVrQKCf1PX4cOov2chux7kjd0
1XQPtZmC2nDQ6GR/VT7M+Ej7gadtgL+EfY9RzsEL0hdLx4hbkGvtTopTslrKcJbKZj0lS0Mnw0ZH
gywjMuIHHB2C8ZdMCJ/f1g9nVERKiKTYs+pkEt7e16gbnLJy2MoYEg4YSv2IPV2fIZ6vqbhwwWYN
mmaedgkJXrVxHpQctEkJJIxHrfvd9ziCPEZvqdhjhMa4b0tYSZr0l9y7SXAtF1xn+hVM7gOOXq3c
iOZrfvYHz0pnaFi2hoc2Gt2L4eHh4685CYh28qWvszHs+jw/sMQfJexQWnX7+W378HAmGSXDZH9C
avTtXYvr2E6tgXQyhIVjOEREH/5Rr7And+JV2aZfRP8f7X4pA6GUwhEHTcClXCnwSSd5hu/j8tCf
++jGxF2UJDNa7M+nbFwn4MIVMzghN1wBDzhkUYDDLqScCb9N8kH//eUTs7u49PAFRfLbyzdGPJ/g
e/hLLQs3OVNUPwEKauplp9yFffHvre9/5Q62/au4/pH91Vx6f/0/ae2FhkVjRPzP1l6rH1C08h9v
nb3+81t/O3s5VON5L20Xx2AqDH87e+n/ohKDcMn4x/PrH5gyvVkeVrqmqKbRif/j7OX9C1GmxjKD
2a9kRN3/xtnrXTKCx+5Q9MbTGUNQah4XiyQb79BODGiVoPL0OFQA1mg2apWm3sXdrK38hgJ9Yjjw
4JLcWQ3Vw2+36/bfk/AbMy0yZxezs6RBNNVGpsYeSwQMb8dgUOXxgGsPDWO6k/9ocDxy5q54GvLk
R4B14oHOs1MLNw0fZaxdwfnxl7/5/YAEb6bBPW17GlvMOD3oXdNsuyA0N0jB6Din29+do6Plpyh4
y7k7Ac/pMLVxrhRX97YG7aOL1lHBiSh2vgH7QuFJccwdPkRI48NHntzOhN2wCosOQ28lugs89aZx
pDN2YVXhpuUkNnR9GZsqejBtwKNj7tU3vlouejQ3q7mzabXUkujOKofH3oNK1CJghfQ4Vcm0t+p7
Q3B89bqR5k46wtVTDwXtOsVeHJTlH4gBsLKpfHZ0BaYPYatFK1UrpKGcAKqY8R0aS1U/dclQLWor
KuggmbxNZ9vppgaphIu9syHA9tdREnRHOE3JMlDpb6whrpVLNWHOGxJN2cZe/UI6LsOK5MHTgAOk
tLGtZ5ZTgDG5Qvui75/8PkuXTp3Vq6RXE3pR2HOkEXkstyiHU9zH17PX7Yoo7g6+G0LjLfsOk52I
PpSydK+tCL94mtSnaz1JlhqFeeyMFT84ta6acReqdc8o2adDYFyrlXof4evzOGi0BoPUxa9ofrUs
K7lLui6505umo6UYhBo8Lwpq96CTp0WX808a/mwCiSmc05gqNq01PpWUDifiNlsnM05T0P+q6yLE
/WLMGAUlfj2NabJ9mktQHT7+KVHoatdBs6kCOzk4ADzKrmuWWmq/IFaIb2KFxhnSO9W2TGZ1GU6N
eTp/GQqd79Iy2YbOFX7A1aNqtn81gbY1K5Z9Bd/JxdQpr606vligoPd17g/X5AKfo9pYWNzotTlP
9kEpMD0zfODmLYQyY9HhwbwwhFwRFzAsNDa4QQrjIkFxbQvn4vzTKOgLYWDUQsNAhfdMg3G0rYWU
ATgxZoVpzO0oHI0IoEZbNdVjMDc/KXfcTsLcyIBvaD7LkCs8DmOAzDEJoyM64zpiwTzV4bCIZfAL
08MXukfdwflwhfjhzbA/WEaKR/YjAJqFDAJz8ldxFQkvpLJmKTKYL46wREqP5WzO/lKEMmIKb6QO
dPUq0jsUWrBIyjOVBDwJc5a9xWMaCtfg/gG7E5cCHZqJAdYksOGbGAqkkyBQYZ6UU3OccNgEpXKs
kvQR/5Rg79WasmgMKLx16gekWtBDBVP8M5q66Fdp/9GWRv6nMzCHJNCZVFDZa1t4LK5SPBvzrN4b
jbvThNnidmmxV+gCK5W6vul8e8IH2LwxgyS4cqDRrXLhv4xCglGFCYOpeYgKK/yT3rfplspyiu4L
nJmwZGagMpbQZcwzZ8aCOKMIe6YFQhPH0GhAAeKPL4CaHlSNJ8yaAngN/vvtgyc8G2dqun1Ittof
hHUz8sUSFE4XCQrn/G14BuTowsrxbKg5k/BzZvEGFaJOfobrAJ9Oj0ZfXp0/y4TBA/ZQ28CCJXgV
Qs8krJ4JaM8g9J6Q5tptgOMpHFWODeIH4dmDYZcKPdvpwZ+DfDVaRruNrfRUDuAs8TAPb3WveqH7
eFHl5fgtfvJDZriYV+WKRWXY0ke6LNXauvHG4QAJ7wFop7LVY+U5NoJpO5jeiZIBLnZV7RySGMOh
/JXFcTp1qfcaqD1Z3Dlt1451qHC3X3iK3ZyabZZi35Mq6rFSfV6B0ti1ZvKNEcpb6BQo3MJqPQ/9
C55cRJYgtNaDVuGWNsDmgSinZ9pT4fbaYYi0g4tG+GTmLm3bSXtVB7RIq7x1uAhJvK3X+wYYwoAU
fW+P+oTV4BFoTbPUbThOExhz3JPiF7f3nFU3lv1WIwEYU7ramfYQrlUbPVJnYwZVzQUwwgbVQGnq
PxXHCB6ctFr7DVDalpJuNG6gb2P2ANw2CoBTNSah6gR7+2SGAR3v3QCkFbZyphSHMde7K2MfVBv6
s7StL2AnKmfdGfQkYKgc9pMqEChHcFDsjRaOfKxaoKIMgUadf+zOIClBSoGl1ErbeqUehxtNCnYq
GABQlYKisoRdZaN2WmUCqnIEWYVBxcIXiJUqOKtGwFbnv6aUptDgcIYbwF+lAsKqBYk1CxyrEUxW
VwHMKgSdVeB8sYgEp1XPuvo6CGFLUFuOQLciwW+5AuICDwSSRpBdtfJgJkb8BNPJfRgxJkizqX5O
k3S+ybHqE+4XpqPl8fxdeSaA/f6tIMKo0u0ZZcNBwW7xEMl3tdvDDKgxIf3Pt1OqNzvBjMd22+4s
eGSxB5iMmhdCMhVYWaKkDrbT9hVbK+uqqJ6CCbBZ5qs3pWkf9LwDecY2iFb20lyb1mMMEMN8dBt1
JOCBmzbQPg/QTL6dzt9q/3wbQ1srk9TelDmGULizKq8usNU1fJIT3u1XxmhPSw3Vw+uc4Y4Zpwa2
Tjp8nC5J4EL02XQ6f3GjGVuXaXjS4+E/HxlFTve4hZGyUzfGDZhh9QDZfT6oIVND7sABoNvDxb/Q
ca8ILP+qY5yVqWlveFDZfihKEOV5VY7HYuRgPJO/P7BcnQ/Of6bF0X0c19U2Ea6ls7SsTl1OoQcl
MVLcE1jX68YD/Tqqo7Opc8v9HjJpZdZ3FUNCdth6F/8RNrN/14WptVStPsL9qN87aRz9LAwy695g
2Y9Z24Trtg7M6yxN553rjOa+sRKskNHu40Ewl5u8squNmRa3TaMV3/u8N1ex4wwHE+3+k1LNSGT5
3ESOgb2TBTFKHRMyybZyc/4SB99IHcSQYW/px19Y1pjdNxEsWw+98Q7RhrPw8DVK6DAG0JyHfrY9
/51Ywf6+mhxj6XVZf0IiH62srkH0Lj/6WT1sinmk7apycYvw5mhFTGITVIZgdvKQapVvdSiGpuF2
6vLh1umgCMMb+VNr9fbGm382juHuQ3U2CSGi+Xl0EZfSkX1S4mrhaWlwe/4SdN1rFPVkOEp1VfZj
tChFKRlP2Dxmx9bogC7RyvJnQwdFHug/80Q1l2qr+Vsc8Kw1DIgZFxMg1b3bNhu/ybEzKtwEWqmn
rQj3nBdvtB6ypDH/oja0DiwX/bHlCLciPABvwnkzFqxm4c6Fvy7okYCh2KztPBuv2mLAbC1qeVrZ
QgNHOQFD4HN3TjIajZEQnzBTUEeXwK+Wv3v+hY7Wp60WJMURO/UI/dZdm2nTXQJ567pSvdU/HxmK
QYrcLm7Of+H8eRxYA9r16Nf5o/MXpxm1heuGLdXLqVmE8HYDQoMkOU386jCluDfIFwcjhhuIiP98
gi4+uMtVf+UUbnV9/tx2ovDY6BlvfmR0m2AWhxRySSxHtrDPjP6lbvCvrVrzsRoUh0716iGXj9ux
nPYGhPHV+ZdiD1JIE+EydP4lUo3PWTc3t0Ntl09GYy4iu3BX8FgAwbZ09BKUKO0xnfHhrA3fXAZx
2R0TW2+PtjVTfkGYXsdptiGKHr9P3W1FjeRHaObALJLUPWRMoffQjX+dPx9CzD9dAFJ3UZLhrD/h
ItHIL1R4DSuDZrx2TgDHNtbqneL11bOl+weLvOsPxbFHLDsM45CEmDpFfmk9aR6ezYYSBZjqeOZT
7wnloC+qKwthJox4/5dW46t6/sOyr5f9VJCbdMZXpzP1zZRBzG3lRzqMH238XK/UzIo2uYVxZuBh
z4GF2y4oIuyZ1Y71f9opyuQh4Ku/Dw4eASUbsoVSYJJKmPQHwksuZFOX4z33X7uqwi55RnXwMBaj
s2ODQE7UcqBX6oH5jIXFvMMlSF2ZkWM+Z5bXrse+Gre8DOYz4Dfkla5ZHKlBmc+I7J6hazo35z+M
058AVYonZu7+XnPH3fnTrgj7qzIMy0XT4Sfl11F+nIMwuzUnZ6cGU/noJoTYXdQwqCB6ulkSfp8j
z95MWD5soybGwaYtjjWWFJhW2g/64MVXOOmkuCvn6pF9AVc+RlKV1JagOmi36YrkYExbw84Ham6R
eePnDJTA3helYbzAXKEgEWfTbcjGcpuTq8DJq+jZsinFRrUb4x6HunRJHF59j4rxmuIiEVQx/GUE
WEpHThceEwu/mpZzvdF83YKPPmBT03PmitEQMcMR0FvXW9DIcjs2JaFu7qmn8xc3bKRhSn5OkvxU
U7Vk/XaDI4Y72rYtAGHXJbu6wu5NnCnItZupF9x2lhls9Cwvb3wYyxuYqxPe1zXJyhA/0jg1q8c5
9pPFkM7en65YnVS6930eD1WUZ2vDN5JdlHfli69gtqkO4O37ySlfEv2JnRpudOmcgEIoittxZr7u
TRb1yd5HffJoTeyFYitq1j7b+4c6wv+3c+v2WzvPx2iaFepqdbct1QOi8IM6l9c9sdNVN0D4NTMt
Xw1sfyu6p/PUzI5TFuZHJa/y4z8/wjfNl8h38l093aFN0pcGFsvPVnzbT5oF/6PIjmEyHUsrw8JG
mR/dvKn3IK4fMRb61vVKfN0olGDQH+6jqjNvEfiat2x6Ni2B8lWJskrBdAJ7Kwerhu35r5y/pF7Y
bspBhyOrFsG2ztoZn/HZP56/oK70j458Of/YAOdO8GfUp/kQtp593bjT718CtcLva2D5n9Sn0Iv1
kyoRrNEl4XFQnWzFboVGlMZuT+fvsnRICb6P7ALVbZSE5tOcVM7KJOHG+oxu1nKGfTYaxXEiDbRx
u6JfVmkxrCHdXMXhi2EHr2XiXxutEr82SXZFzmu8pxJT3mmK8lCGvABun+9Rx9Tr0piwU0ROunXs
CPPfKWquFfzoV3gg4iIaRDc4njbLvqzMddxPy1LpjfWM/c4m7tsR6x8tPhVJi4KnjrtNGZrmN+sx
rzU2Ba2lLPHJTU4gaJKTYsftIk7KnlXeUrGWWYfDGgdBNm/E1w9xTNHeG+bXyjTKnQMU6L7SlVdH
SbxvlmAIm6AgId+a7XNB6JcH47PhRsU+aNViqSNq6bUab2hK5kRPuVWxcff7YGsEY/ichtPmnMb7
/ziz+28O5v+c2T387/+VtemP/M+L3O6/f+8/uV3nXyoNtnS2CLqBJlRyxf+hNmj/QsppQW5wKIoS
2f4NbbCtf53F1yQPHfK7upSMm+IMbbC1fyGPQlvr0EKLJtMz/6vULjWfy8yqYdMByp5DGhCpz1xU
+QJCsKzIlWI1Vf6JWYAdgqcqQHljbGT92t6YUUNsSvh6p5jG9zjt6tcuLHZ53DAoTWdg/nOzq3++
hG2WX8GCwZ5VUZtl7vm3Wj/6d+EUElCMkGVCnKl3eqFhd/qrQjuwdPKhunb6Pl0pZtVeQWczaAel
0O34WvIHvOk8H9pV6pNysoVrHRcQrifjaRTitVLDvsboqryJ0SxuWXZihDQwslNg2b1Qs7UzQLsR
lnajQtU2wGv7zPms58VLIuTtUBjceNZdDULlbsFzh8Lp7oXYjWUZK5RQvMndzq8+j+sur4d957TD
nQX02xb6dy4ccISb9jYiSUwLf6ztTHDh/Szc8IBtWtNmWHBC1yvXqRDGC6w5HuL8KhP2uAuEvPKy
ZNGBJQcjqh/PoOLszCwPmif/jDHPhWjOBr7aIof/KxXaueLGP/yGspuj4tReQNPLDGU7eJV5FQst
XRduejxCULeN5tnW3IVv1iaMtubQAVsvhbquCH5dOOyT0azZJ73k2EffZnH2PfS6m3NSr/o/1J1H
luNYlqa30qfmyAMtBj0BQE0aTZu7TXDMFfCgtVpIbag31t9jREd5eGRlnJx1TeBGkEajgwDevf/9
BXAD8PhdlmreE8m86563cc9an5wntNWXCMXY46INI9aD3leIftPjbZfe6m5Q2itEXU3LCiiUX7Me
w7/bK5S8jfYedg3xpGIqgtMxCWnuNW9EcfLGDJPplRVkGrzDYrV6qMg0+4lY+0rm2ycy6d6Wmfcq
S2NWYo6uJvEnc7Tmx0nbznOZ7dTM7l8TMfe4quHH29O0RcLu91yP7auL15wxkvDVDXuNrxtQpDTu
q3XS7+dkMFEccz7eHt6eEEP1rlFpHTvHrDCTS+qdjgViIC7etLQP7lJOD60yKlcX2Ip+avptV1lU
3Z2pVdvYiovLaLqY7s40FYqT7apkaa9oA9pNUk64RFRooiHjdmEz6FlozHoGmvA1dbE/ajv3WBJO
yBmIhUpRU+0N4xCdim5s93UGTzfvNOvULZuFWK+zauuX2F6NsKBAChMysMMWI7Wdua7nzqkAOyPN
H8mSeWKIVAatbnzvlj67sHpCuYpm76A1+XBk+WAW8GBL1zOjcfTCv/1424zSD+2nnYoGe6Ib12cT
kvK5alTjHNeVCLXSw2Ki73IMGPHpz/WUmUOJaWZvrbiKLeSelAJveblZ7fGxGMR4rhc9fuwUR7/X
5/eT2yRmhUuNmZ866lOxJfFuDvEI8/xJS8Yz657b+1wONEhTEW2zyPj6074kNYczboLKXldH8s21
8grUroYOp2uo0mKapEKxU4wpGByK+GCx7PhMIbvLAGwuZosP2NLGV3RR4x6TFdzL20xRdqY4jFra
3gmMHIvWy0/ooBlVqKfSikHrsO4G/M4sXALrKJ8DvRi5RciNUuTjZVLH6FgBmAycsU2dmRtp2tom
NL4+9hj6yYvJX7eqYa8WWXRZ1NzvvaI4trWbY8VPq6QJLCp16gurqMutq2DJ2mU6XsVIDF+SsREk
zmMr0DoiouMr4PoMeP7Fg7BCq4yHz3FZf2/i2Lpv3TSFkR/hdC73D02DZaJbzUcEB8ZbVf4An7Dv
ZrN7zgt3lyzO65yn32YNWCZ/FKNl3Q2gwy5w886MS7wjOxECXWLUKvtHR+t/3qizXYZDQ1ZHNmq1
b/deHvTO+tgwjjh73MjParTmg397XJX9vHMdwjS9pYs249xOn7QJaHGJ1xkbMdyavcg6dpU1fXLJ
5Ns7eYFdhnwZjleAoHYZ3eG+nj03CWaxcn/Z1ebe6/NXI9V6SRmbXjW7kw4DKwZpRjG9QiIcAvy3
cPCWD80I874srqA1gCK9zgneWJ6nXVgKdwVnyWMZa9SjBTBUYrTG421ftsttdX2s5PNpZCvbYWxT
TMp5eHtR403XyF2my+3RPJW4sM5RgRkC73D7LUvVr5OJK/uKT6BBMIVbdVWYIIg65lVB1ENvdztl
tbDxxdxbXz3iSKqq2BLn5uASWM3kqlHMjaQ1XyfMM7upwTm9G8WhAfR58qQmQ+CQU70rvWifRBGj
OUvqb5S581Wz8O3M89E7GcOaYnIsL5IZGF4fovRe12nCiPC1N1Ve9Me6IbyOhrKK03RHcDvBu3Ol
XtV++AQegbGLyK9N52gn4Ijxvo08ZF0mJEgjj9JwLUojtHVifZQyGU8DABAWmg72e+tcHfKR7nKt
q/pVKMCSmGWTDyEfukOmbpBJJLum1erXmrDFsO8NWLeB5WPsNoK05WtzwvH1iJYwvaqQSE1zfjHq
RN94CmQJw8Mnylc6lXDNwXMAh8raX9Ko3Bo19Bcz1fNQV3OBq1PPnWolC9Yam+o4duv4ktqJHnCb
bQ667d5rWdaf86jFaEkoKb6bRNMXbRE/9IbSbYwa+8vbvsgEDWP8AbGd7IFjG3dOmA91HVIMacdo
cF0Mjz31PYF/5q6ntmlfozRl/jQG5hJNOyvSW5o+h5CjRsTEZCgVP1byx9vj2+anh6NbB3OnfFkn
Mz9r6ToyfI6UOyKofwA5ZJtE1OapyL7N1lQ/jGaEkyAD9PC2FpSTvvVmz3rN4vQ6Esv5uhSNi/sh
PHy16+fLRO5C0hO6UBltxYBu/WLy5X1tpmZvDsQu4tc+LambYNYJ83pyH2qQsZeWOJhxUcFbOyd9
cbOpI1xXRCRD82RnkAnrrP1wuD0c7NEL056ltpTPrnqubQctHTa3Z8UyGxjps7wMppq9qPCtT5oz
4iQq35ml2L6IPP24PWmZlXM/C6jN8o0wPqTb1U63d531XJxHc35lERCnEmndvikzeNjWdBfHejCP
4lK46463GHbeYn2P8sjcLXCtzyOWSecSXJCJmnHwSAd6TL3tMhbULgDLsNYUDJ88eNUz3jrEyVxH
K/99U/CVY4fLyOT2hOBqtnw1rT5Kwz5OtQt/GUM+I1U9f+md7gr21l+rFL9c24F0c9sHutRsFdh7
AZGxsABcwznEoNH3WcVA2cWRw8fCT7u/7TN7w7irrBj3VwfLznYyTnAwm4PduN+LsY6uphp/SRMa
zM6wRhAq/JJTV3UvAhBsn+YTiF7ZO0cyZxmwlaO7dad+2to4uY62+1rPk/2jdI5QRRqfu4wGa7dt
z10/hfbS47yTUt14hFltIsNM/KIBgc+NUbnv+ky5d6uShAVXuVsMATm3XJdzhmlYSOn4ZkJWO942
SlrEhyVf7wgPVILZ2njrmuMnbMabxdNxn+4CZc7HQDT6sLX1sryYg97vpM1oaGZ6tF863K4nuTE9
6WyAka5KqI4o7XthOM7LUtgkL5nLg15QpC0Kn6Uf7tWu8N6It4whOk9JaCWj+AyhV/NLr+t8xvF6
aOOFe7+Mi7ivtKT1IbiAlFrd8zLZlKE6DLrRW9ZTzehoR/OA+d6Et7WlIXFpdbHu+7Qj98Ws08uk
lx43UyMcCsv4qlJ2krlTBmlsTrDodXz4Y3FUy9i+IEG0WIS8NCB0feQIOC0mgmV+0HKmR4KkHp9o
5W3GqNKNx2YvFyil1dz7DgbABgGwE1KITBtapMEvRl3buIvH2sZH85uG2gOxzyax09r3sto9Ffmw
QQWlHhrEOrizMHRZ5/JC+hh1MfOd2/HOBq8928snDytWMniKOlS0lM8A1vTUDXlzb+ZqeHtSub1i
Augex44QKvkK3E/cqxQK3x4NCv7Jo1eQs9GM2DOZztVVlSmAwLhsjXSJYWJMBP25OKjCwMgvTEiM
YKnq/mOt8wveJsMLGb7NYe6dZKvK/drRQjr2wfCfSivPIFxPg/lC4X2CZ+u9cnXtbY+cdkBu9Rph
4XVEhuFurFbT3+KOc7Lv7K9McKU8wlCeXMKTdioT132mz96jZ4rav71EvtEgJu9Ti9BDsrhtv1o0
J1wy/EoVN3PCdjW6T0te3um2EX934uWqtJP4FDvkSSSWkV6ErSgn5GEkoxjr+Nq6xtvtpS1v3U9e
/O7lJcFPTjTfDdz0qCQ5Ko2a6+GQ9iyhU5PclXAWsX9U6k3hOkmQCpqOsnIw98+n5p6BT3KqMuNx
8azGI1aaJwq9/eH05ny4veL22ph5sdlQU8Tme4PN3VkZVfsSW3W7kqfEjwMo1GaZ4cEaRnRSe4/6
vTTUQEChIBsjjwf/tjOp7LEMbz9y/PvzuLv9bFHFhSXG5sxMZiqBCNvrZWwZ7uXfWk6ZL4mWP3Y5
4V2UuQc3N5neJ/Ua1IkgkiYtN1kDRd4vp4+BcR9cCLC2FsOk17EvTgwHlXMFa+a3zSof3vaZVb6b
WLaP1Cze6MeD8/Prfvs1hgvx2iOMWAraddcFBs7GuPMtQLrTbRPbJANFMh5oXQxrXxnWoaK+Btxb
P8WrSHdzb4izoiZu9HB7YppcLaQHUND18LrSql9KCDw7coaZg7c24Vpz6yx3JUj+ErvVXlhRnezq
TUWax9V2XiYziu6zTiM/QjQUGcwSUkthMf5jf1FR6XsyQmFZ+127pEeRjd2DribFg/uk4TW4help
bjK9NS5rM7HIOJX2pU1mQtPa/h2caNoo7mQdU4RTD9zk8V6Wr3DymutMuC/FMpm7NJnvy8W0wqmt
rJfR1q4FCqAv6ahANoAdd49xvXEybM712xPE3yEnfdPzaiuSKt8Wo+buVGNAXdyIlsD42vQnW6te
bdOjWC0098lT6UNYh9UHs22aoFFQZ9VCewbtL7YRVeymcgbtmYI3Oyp8s/7tWUP0e1Pv3nuNwVhf
V59KEg12U+643POc8pOiD4ycQTbuevzXrlo96LDHZvGQdM28NafRQWdAIHU5cboto5ZdRvgG236Y
tR0q7ISVDBv6uU28p8FsUYGmc/ta2Jj4Q7izgibGwKZYyMPSS+WH21u+QjLJN5CD2lebvjtnrdti
FiqyjRhSxrIWduSRU3l3uVIoW5wteiYzZrzXpQBw5F7gS31pzpl3xId7xPGiNe5WyhjqSrd/xvQE
06Yozj6SdbkIsDUpEIDaFwv61LR9nmqxfs6jDhtMBz/KRG1BBCbvuqZ1gUlzlZ+iiDBmbRnVdz3T
Ll03as/aJGyOaWv8tn9I55MVV2XQEzBwUYBzQN6Ne6fN+mcoCIBKCCmOKpD8M9VbvZ2sCMVkrSHb
Gcc5NJ3G2yhFM+zQoqxvbi0N9Gsx3jH2y99qga1Jrr7pXQ0JIsZKZFGiFcKPM+xKz9pFeuzgTa+s
KFnU7p4cB2PPCESVkjTl0oGnRTNW6yXF0xdVIfRqitbXbOzN3dr3zi4zi+G1cOLz7QUzsxcGLm55
tfJOXDS7SPh4avkla7VgXpLi3OkL4jDVQZUIYeiQixSws1mNoNKHz1FFklcvB8idnCc3csMQnvky
XuC2HDg7t9mzJcfQ6iIn0oiEiQisCVXhtbf9CtOfCiXgPh6Nmsgha3KPXjkB7mT1msDqII3CZAye
Mw/P5WDcZUKeyFF5Lofmoxyfe3KQPsiROhAhnCk5Zhdy4L7K0Tv6LzNQCsbx7fyc3sbzclCfTqey
d8s7TSptMUzwc2b6iRzuK/Rqrpz53zYRDIBFUgEmOAGdJAfEkibQSsKAu36Z8wRYcMm/cSF6ByEZ
BobhTfcwXMYtLc4StHajHBNJR+gkMaGTFAUwG3fvSdqCKwkMpqQyqJLUcHsIooUnebmmm15yI/BY
KnZxNRlBXY9mFqx152A9hiQva+388fYaoFpfMdT63mu/iPhzLRkXt80oCRiZARWDXpQBoKRnRPA0
DEnYEGCTx0GSOG77DXgdhSR4NJLqMd1IH5L+4TgQQXJJCekkOSSXNBHuifZzKakjtiSR2LBJVuDS
89DEyAWNMiJrFidHqpa1fuFCtt7jsJHEFBghVEuSrJLDWoEH4FEjATZ5HdxQljtJcBGS6qLCeWnr
zImCQtJjxt+IMTeSzE879AEWzQqdBsMUQocg2ESSaeNJzg3EPjBCycPpJCPHldyc+EbTWSRjR4e6
o0tuj8YfPRvQehzJ77ntum16yf6ZJA9ISEbQIrlBqmQJ6ZIvlEEc+veHQv9t1vf/j3x/ExMOGTj9
30+F/s9/tt+/tNWfZkL/77d+nwlZ/3A1g3G1gwGjtHhnKPNHkjeyJxQ6aP6Z7SBy+a+hkMpQSLX5
6zxLppYUT/8+FLLcf9gIYAkJRrSuSdOmf2so9Kvwi6ISpBLzFoMpFBX9L2R7txmmmjMqD4UQdqBH
hbXtXeIiHZK9tWpZfBM1VjNA/utVKszW+/7T4fpnfP9f9e/yAzg2zrQMwHTEJb98gKpPYKZjRUTl
kNbH2uw3rdqnm9FtpLvU+wA1gy42++pyTMiLwUO08US7yS1n29XdDxhBxSaP/86UAYe/X2dlJl8b
KiAgHcw6Cbr4swqBMJDBnaMxCVMZBsu0h6xaFVN8Xf6k1eUISQ32c94i11SG2j5mlj9U3pcErsDp
tqGTpJRoqoeVjBXSDewdJwPmUZ5DYqhXgocYz2nX/5hkKzFkOXxWVeiXSBlCWJOU25ekwww/1ca7
XIMi2FZimzp6FSBw/1IWC9JcM3vLpqTaufOy75Ah+qpTaPshSpAtd4Z9D215JpLPrmFeJipmWXOJ
02ScWBgdOWJbR/Ahs6z+XmCD1Mddvql7O903Tnfgu6/OSpR+522CpJt+oOT/7vZ4bXXT/E2P9KcC
x8h9XnvTdn7tXaZJYowan9jGbTcwLnIyGJjpGEUbxqrVqbOdFL2qt2UGSTSkYdRXrzFgudtNthNF
0x639HBQ8IX3YCKReEpqfr9c8o0Bbn6JJ6JJNDd9182xwEdr2TmDvslV4yPFu2TfEmkDddpOtzS5
2kG11ENpwpUuSXPetcwHti0jTFerH/R+lqgKo8wpfbDmKVC0QNjZI15jO5vhym6o8HeEwbsV9Ryi
o3hLG/pUYImDbjkyFMmO9q1itbuYUa4PLTTaqJKRXVZiV6Pf2TvUkWHFUHQ7VTP8/m69WLPy2ct2
upm495zQPawht/GB8y8FzEU/s/lsSlHvoYRqfsVs9EJ+5BJQiz7Nc/fdcdOLTiBT7on5oE3JclSr
ZjneftJi0rsKtWo3ijmzdqrFV1MQDAOP4BBnqr2f+mS4S2Plc96N2GQW6be41h4bw1kPS9kkociH
lywhhMpc42o3xTqqAnDI+2wBbfQgRm8KSNdE5YVdJpKjaBXwnRzLDsDapl4rxGj6Ru0ifSt0owLS
BGXIK+0pY6Lnq/QWYatGRWgAt+yy0r0HZP1mpYl9j8lRaCbeoZtMSLtUeL2jhbXGGLA06+nE3IdY
MREpW1b3RVJ+l+Nkgl7EGZH1S28do8JMttPonYdh/QKwekhIvT3At9+37o8VK61Qm5ktJIman1Lp
WjdC0fL7ihDVLkmTw9IxVuCCOpF05B70rnlSHBq4Lkbo3mdvRpkWB7pGklk66wTDojjqSk9Gl+1d
VKv6keOA5mfuWISJMVpBZZmz/A+uoR2J7wyxnNCmjzzQYcSzOKHxO9nRcppt/HRGuMu7Kv0KTPBU
67G3ixViJYd2NC6AQ+9Dk3a4Jg4XUebDCfCZgcOCO+2i+aBU9cXqy42+6MBASbsz+mi+dkopDeWU
1O9KYriZSD53hvlj7lEFabnG79f0zhOhpLVIHvg+wy5a3s2kRaTeeDGCp5I+MFWisK1T7Y3zVYbd
Ul0UdUsYeIRnQxrnpAQzjqL8lKF6TxR1YwDYBB7gxaHb5s0B0HZbuR7O3ibhk1nu3Y/2+miywvj6
UKC3MfO3Rkvjja5qGwEVjm/SI8nYX10SGBOCj/xhXPaFPRH3pesweev+xar0r7E8l/r53I9gopgF
7qyEhULR12GXzzZRpMtoATN2Fwpkul23QMO1Lu5lqXRWsSRsK3MNi3glqUnsdHuBMOAOe3dEJZJP
/XpdzehNeKm9HedsPc5/bGq7wuwg+jwuI+dhXn1vlNYnwnp9hbno2mVy8qz1jdkD2dSq5nP/yHZt
ojcbS8u/TcJbYLUq3s4Cjj+o8RAmpq3dedqo36ku8GpO5Vx3he4rbb1Ri0Q53TZteySqA0qUm8wA
F/mzYZxHmzkYzQSbOiZ6jtG42SfRnuycoXToqeNk12dpHViuO20WKXXKPURPam7fYbm8p5nRT8YE
gm+VTbs3VoLYhqgmM7vUPrdrUd9B638sUs09CXA4WjazCccSm6sZP9GwmQYrKKas91ED7xV1de+c
1oxZHIeJuj/Zkxs2HoxcxclLbvIFTxI3V14ZQCLVLXdZN9d3SIzcgLDlJMSbryQXXNfuqvGzvurk
i9WnTLf8DMtHVFwJHGRISaZkJ2WSp1TdGEuV/a4OTpiqDTZs+ORKbpMpWU4VdCd0KZtO8p96yYSy
JScKZq73uYUm5bIGPLaSORVBoYL+S3yJZFUpkl8luGM1m+HGupL8qxi3bJ8ciYw7C+ysWfK0KsnY
spkswt8iJhoml+R0dZLdRfsJEVEyvmgWDXhWM9IY2GBwSbtggiBmSabYmnF1RcQ93I0e6Rhr1bvI
MkameZJlZkq+WQPxDCTgaZVMtE5y0nrIaaZkqTXQ1Uxoa1ny1mnjZckHoHuPC3CVDLdSct0wlT2o
i7lcq0nTd8oCGGPD0HwBUlR3ZnTMJWvOlUw6RzLpbj+N1AuhKXl2mmTccQno51V9WSUXL5GsvF4y
9f5rIyR7z4DGV0k+X1/48HSikyuZfoR9RcSP8PC26SQjcFmyfp9b6rhJuMGEcW0JvDs8w/f6cr1E
Dbl5jlHhhSAf3jYV6XGXblTlmN6xiImHHC64Zud5WgOAyU+JJblxFg75ZWsth9XWDyRDzyezecOo
NH4qPGXL7MrbrJ01HZIaM58M7XpSu+k56Rax50i/mWtXP/ZGw9hTafXdqHR7LuGNusSoNrWV1q7b
djkKG9fJWcKJ6wg0s1oDqmMI/iaWzMZUI00xm8OSuequKowqKPvyy5oSXYc5R2fo6nlAChJ0dNMH
y76HH2SeLdIA/Uhp0rue6L07pV7sgPCgCpZSvzFmzbw2Kgi+oziOL3Cv3EVRC7wz6mChBb11XpQk
ClZ1d2+gtN/q1O7cU1M4U+mihi6mVqR08r1XYMmoEtTqlVL53XTLOmhrKz2OToHwyWyyzZzVzou6
EilWb6xJXGvd/N5W9lnpywXOs/s5FrNx1Z1h9BezfWjykTTZ3KpRd40PS/sMd3liKLFKNv593hh8
VWqVIhXTF1+JJhi6CIZZBIvr1GcHMqiTI3mj/b4vq+8weorDkIsHyBAXb6i3VkdRsqCVq3L0XCAO
xnXx6D9IQPSBv3FNx2o+1ISbb0fKgkBjdLHVUZnoxItGjvOYeRNiCFvZWaIFfI9b39T7jujl7PMM
psO1HL93ilH6jSlobNN29tepw9NBy4KU3DqnsyrchwBwFGX4cLLu0KOiCNLR7PhwWedHpYZCP1re
KGWIlllsk3SybAnUGHlbmSQky3ckETcOsUCG+qx5wtiAxY84p3OOCVMBpqMjrxLb9EttrELNoJJB
ticwf5jPil4CpEaK6gsVEKMStnrlvOiZN8WvI3Srg2IqTwsTfPI9S0VTtwYJsIFVeRdFi16GjPs4
88fKx9Ns9FM75vRRUVBY2msv+IKi/IfXqW2IK3O5A4LxNvOUvsBbPY4tAOkwkWWsiJrUidrS0aUC
oNdxIIWEgYFZCMv1Yvt5Zm+rrhTBOhFE2nqqPxuz2AjbprUYeKtGkIpZcebUaJAyvifhZmTtdTbn
UF3m/jwZewA6Zx9rMwoMKEouOrZC/RYNS8uQclkDx5vbvWuYXbC6zGL+7VbTxedQpbjAF1869Py5
pUsRq4F2ZaBQavbm2UN78JgbkLqHchG5fuFPyPAY/S++0ceH3EzrsIjaDwdxlq8UaxoIL+82RbU2
f/fJ/kLMNPEjp/n1IHp4ZKX80gSbmtrrUZeLsDUSANLlXQwNqdbKRExj7Gz0NYpDxSIoBmpBdCzM
auvh5IEl/eIQ5Jf5o8bUvM9CMgCpfKZ1S8rg7xkK/xal938UekPPTuraT+dI+NF//K/vZS/6RVpO
/O//2FX/hNH7+2/9jt54/zDwrsMrGGgN2uJPbg3OPzx8F1QPzxxgHP75A70BosHCgPOMPlOF04cl
wx/ojf0PT8VzxiGKw3Ywbfj33BrkGfuzkQ1KUMwgOJUN3JsBmCSI8bN3jst8Os3IlJhjZcCxX3sY
4/g+j6Ndktnv9tpeEUO+rob1tCJaXEhbrpSBwObqYun1p58O3T9Bcn51Trl9Fhs0yTFsavNfnSOA
UjwGo2MTNl30rS2rp8YdjsJwz7QQB9VcHv/1n/vVzem3P8d3DEiDnaT6639dz1CaY4gXpnV5sRrn
MR1hBqhJqHfO37gjSYuZvxxlB6SNICvH5iv981HOtHXJHQpFjvL6w6owsNLX7B0pyE5tloF10blQ
6ZT+v/4Pcv789a+C/ukGVhym9SswllCUjy3wSJjOxr2e9h/R2D3rFRjLv/47f/Esk0fScDFoNnGq
cviW/vzfU9rEjJYUVCJLMuZIVpu2QUltEiCs5tbnBppWoPLk7rUhtQY6SPFJjyvoFMw1pA06clWH
8Mgh8kK9LSDtmM1mXrgRkTSOSDl2MR04GRq9Xu5pM025dx+rY36YuitWDziQUTkElag+2sJAMpwd
Ri/Ba4dwFB24KSuHexf5EBSTWifzWoOTM9+5ivpNDEqgdaoeuh6umQkAp5+Z1tHShr8x49Wkvcqv
34WJCT1rLlR8wFp57v90nTWD4niDZ7TkbyfdTmjdRRkmaGb1W1sNxyZNyX/rWX9zvXyr84ms5U71
8RX/QXO7hIVk4LrLw+DA3U1UnPoou6/YviaByQo6VQmlspIXmIw45Kw4+bYpCeDAWoPwd7NicjKJ
0IjLD53aFz81ZYN9CIWx5c/pmdZx3XAOxdsKrxC/VKZi6xnlzmF+dqjr8scQi2wHVQ1HAcdg6idj
5Mf6fVT0b63H0CWbyUnPyzrMXQANL2mf1yWjpc4K4tKrMEMm5bO2+wV8LX8U6eelbT7PrfV9LJNp
m8FG6fts2sI3OKkpmeOosUgY8ujxEnykZNSxScq35Qqxy7MY6p9VkmRdKA+53tKu6sww5xXmnS0I
brCHXVWuGMbBmCE4D9yAOF2YnXkcznrEXBnFcZDrcCymyXuJvdYN7Um9isJAhtlAzqlLhWSpeKb7
iibcpovmogiIAn3D/19ryq0FUbrjEi467ELs9Q6ZPdwScU2NyNktc/HCuUZlaWrBZKH8GZXxR1br
m6zHgYT2KrQKsw2YDH5nerZuCvRiTa4lUH/fGxtDysYxtC3JF8S4LrVkoEAkxE4kSFMzZJCbBLNX
4R0iSKv815fxXyznuIxNg0sZppf88dcawprXBK5fR76QOnKR1ok/eM2nwTMZ3XWou8wfZl19ZFb7
OWnNQzUNmj85qPOmxtitBaRQkHUWi7hfH6o8hy6onVYVMu4y6FlQRzMnXKv/zYf+J2sGNgIEORos
hzYGuH++ruJhzPWVeGomzyrsnt7I/FL9gP60z7RHpbf/xjb+L07Xqs2xQaKDo5iJzfmvAhiK7qXu
VaMMSb3HaWduv+h2s9dYnNYCMnVvfIZvemis5tIT2jcPf7NESq+oX+4juDSpNH/UoZqrWr/caqUs
zIBxXUJ1woMHS8YARvNnJ6dlmLmxG8L8PE5fKzV+ylodHKB4j0zzID9IqSd/57T012XNJchElike
9Y3zqwtel3vlaBQ0MHb6ZFRqFaIze7RNC/LG/Ewoe+6jcGqCbm59Y265AczFVx2PlilL7/B2xA1i
g9XGJ2tqvopW/M2hck15LP686uJEZTObcvG3YhX85Z5bpn06gjMXSMhn7h8RORtW/FGZ0SyVzI8K
IkJmzyhKUnVStuvqJbTgY4b7p/PNSWFEp4gdcpshhLY8Wd6+L5yjWcVQd/VvhhE6SU1a/FT77qQ+
qQpNe2l729otPsy8gXJrm/sFPlaG+lv7UrXceQHdHh27+I59yy5NK+UQpSyCiIV93RoRQgriSeZZ
1TfiodXNZl9DeNbVJvTU+FIpxudY7U7Z3hbY7IzOEaTvrI7urqUvDvqKRA0jVQgwTyGRpaagQ00t
Am3ItoLbfkz7hlFFpxQ7J3sZ0aDPSuUGo9wAlougCOIoA+XWoyAnR77EyXrnjh+Lura7qJ62lgDI
6Mtu3GEjxFAC+UCqrnFgRdzuC/cCMhaR/qgE3lqk0hnnzl4w54+aOBzh9WyHGi0XTgY2/RxCr3zs
PtyEUHt4L4c1hfHWGg9elp4n6ytiq/eJ1SNozBjBbD++qNXi4UzbsJjDXA+rCSxhHtN9L0Ds9LT4
pGKnHzj1Sr/llz1OxvpqAMsJmPpiTeoNKuIKw2iHmIH5JU6nZlNDwtkNKMZCzIRmf871aicS5fvS
5Ux2IlcLGI8LC4N+go43Q9y2u9UGodUng/PbHjaaGMIOS6ZQcYohvK1OparfR1Of47WJTAHV1YfL
hdm6UJrxFTtUjWYyGotwb2XaJlYABk5aqOeOaHBQRftkATIr8Ov8qZsfUyX+0hbMMLyUdPVC3Otd
X/t9p4ogp89vqhbU1yZZvvg8Kll/XGtg8AaVSlmbblia3bVTgScGA1MnzOH9pMK+N6pnVxafwh/i
YI0WGBvyRXk2PXYexxCnd5yzYDWBAaBCm4Cb9Lljmlg07/3k3mEb1vnA8R+VQDdlr9anSIttCMaG
Dxlcu7fIdhmdbPYNoyTlB+USy8OSHCJ92iqL/rUUg4kxgZC8YhJOdc6sslghQk7hAqMVOLh3Q0d/
E5r9LfK2hOu0Pqhd5K86zmiG/n+pO6/lyLUtu34ROuA2jEKhBwCZTEPvyRcETRHebvgP0w/oxzRQ
t9V9SJaK0XpTxA3GueUSQG5ss9acY6KlDC9dPGh72bZRIBRbeipzomdoBcUDcIy+nVixn2hYcRbn
qjCRz3fR+GIl1a9+fFry6GakcGq7rLuV2tkbEpJpUE3N1h7dVyM2d4kxn7erJiQ5pMbw+ruKyX80
HktY4dErnhRe577yqY6nntUXd12pP8aoBtMSVYgbJ9eaTuJ1RIEvzeSLW9U3BaapjYgR6gJ/SjYV
+bLwbqZkKyrrzYibs2LWJF2xOfVCXblzxybANE2UGCbzSjwtBAj86+ZQDt/TcUKWoW5l6qobkj0s
OgZBEmYfeH3h5mgZpjeB6gupJKkDREy1ifOII+Ymz0Pyu6v5uLAgh4Xy3DZUiKv5eV6olqvi0Srr
Y5uYGKcEMXXK+1Qqr8acovUL29435VD4Tpb96t1E+g4v25wV7NaMN5HR1agm7PQjgqFU1HS1W4oJ
k/Oxdu69SYuToNK1XaVTGATvEKcqLyWHCRIpyMXoaX8Zg3GVh3cA3KjhL85THpX7ZTDuFoPiSk6N
CLpH+q52y/msdreCQnigQNrj0NX5cTZcdWP3whYGQaypbgYZhQSdaI2f2vAfnMykIpPaGwjr1aah
0Z7nyHCb3FeIf0nc5T1vZYvo6FfSL6TJwwFPQ+VGL5ZtIeyNHLr7qGpulU45c4eHpUuTE8G8vSkm
C91XfYHxhxNJzIQgUh6EJnfFMAeo45/aYrgap+t2im/yPnmoku60Ncc7SJjnAI3uKFBiSVQHjZiI
SR7k9CTRRe5yW71D0I4Zwi1oosCHYzaxpAfJCk++Sf8G3vgv8tgoKRY0w+IUlPWo7COVcdK2l3KR
9KLtk3J6ctayqNMuF0mYXNsxjMA4Oavn5m12tItq0onVdS60KvkQICP8oRtvtQhIy8AANhXn5rnA
FEnt7X4spiCVqR7Y/flUOaQMNXdO67b+yBilGHxsx/aGHhJyevODndN1HcZXfT3dC9Nny/i8lhYo
6QGEiaOgssKJzBOZMZUTTuNQqrIbRQBxG0ac/vpNak03q6BhE8u1zMgwtqQvUpcFUR2eUis8aNXi
OejZoWsJZtUh5GgxpduuwDtXT91Zpa1sQOMXXU5YJGN+p8/90bzMRnEGfwARRrEbU3mvLA6VO/MW
ZWOxTVr5LroQwKLiek3LcDYn470qsUq2Lzq0C0/FOLRI5yaZdcwK2RVQOSInlJrLiQY/LSsG5Bhe
NC6Gqjq1oUMUNxEVDDgD856TvtlFzVHRp2tTRBqG1MvZwJiA5DfcTnl44UzqhRMmnOgG0IFsMEgf
j0OGNPtmkpJWQ4q2scKm3lVSuYhrm30gojpZL3KbD8lqrkmPjFx6SGBYD0+qukDhKdNNTc48fa48
9YbC9J024aQtyttQxXDlGle6jo/RpYPalYiHu/51mhp2/4rYa0tkI2/gexXZIjdmlYanlhPepaGZ
AYJETrKeFBO80nNU73olO7adEp9kuu5RvJ93RCsNNKjaa0VBnmKmY38SNXSXJqHiGmQK9FxpbG1n
oK/Sje+FXPnANfhGSwALtova4e3ztGwYN71+L7t03EWK4cKjmWVg6ITcjSZfVsXUepLNNnsKGfqm
ALOgWmxp4u5RYhOCysTxX+n2LmYKK5XRjt3errUK7RjG44WmjTTPl+5RyRY6XB5BncWW0+p6UMyM
fadXGxsbYJEMw9YQjrmduv7Wqgcg7T2lDC01NtgZqaArEU6MLCYrAYilxlaF46YVBsgaYnYkbOeS
OL2qY0PQQuA68wScRTojLoWqJFvpaZ1GQ05TI3iT/BKVOT+M5huHFPpMlJ0XDWBwMjPZiXh5bQ0H
Rgtd7LKnuT0tBpwVRZ5WYUYrydCbbQWPlLape6c1SN61RKONH2bWLswUyNJsLPTJ/CjEcDf3ywdc
EMTKU8F+CT2IXgPkghfjLX2X+0ivsL+P4QPoUsjN042mLm8qLAyMKaABx6x40BJXDQQME9cckNn0
D2qPsy6PjyH2WEZSBl9QH8tNMdJs7IY66M2RrvUirzW6UZ7Wpw/TUsmDmd22qgN/cbLoRRBjY6cY
e1rTi/M6gD9HhFFndVvhAPGrGEFt8lL1erfRsW4c6g6KS5uOOL4IIwnz8tLCGb4xIu7BHtBIgfs0
d/mkB12lKrxDtyX2QNqp/bOc4yVoh/g9nIfhHCiHp8r4gYek0ERSXlLi2BPZHScZPxs2KuBGwhSM
yosqonhuscPxJN4mPzfk2WQq+5Yylt5U7+uhS8mYBKV+y6HokOj6GxaUX7XoPY0VPwuTc3WNS8SN
SIZnyQLpWzJbaCnE17LsDT8Zuh5z1nMCEI5ZBRFCPKZBaQxXhFyxC2K4eTZ+T3UOT2Q9bMf4pbOH
G3uh6lEL3Iu1LeqVVXSYmh6GmwAyOeNRhy1gUZuZ3V/A87RDGjUX2qRlh8UuL6MRWxQWpiso529K
nLonYYT5OSUlzegnWFOcc9J6fBvDgqYWO9uiVfFnVOfR3M3MxR92U6MZy8IOa5DdIE1asB3P+S3x
5RmlLJQ6+oWBC2CjZvgFOA+YO5YsnKtdbR+HXD0FVnhXcQj2Eld5qScLGf2yTx3nXWlNgK1z4+Op
9Ualy3FPAQssdOdMivKyd9+XtPnFnSYnS7YbhAL0nonZmmk9ISWhmBitWo93tr7soYEs9X0Fhykd
fMttcZupLfbOBRlciFbGUcN9j1F9Mb2plRdGSBsUok0YoIvmcAFkCKFcuS3L9swYQjZkINQKLdr9
vS7zvU4NccOmYPS7wAoU5HOJw2UBxyrGPiDlRB+J4XJNDnVo+SfmdPn3j/qWto5ilIQyQUEcJyR9
hi81cc1VlDISfBZ1QVqNdywZt4O02Pvq07mWg+BV6b0rDsm6U/ELYuKdrJPLJNn+PgTVvPBepCc4
KV0WrqfJVnB7Zf7fL/Ib8ZyLXAko9pqsiS7WWuve/6ilthgyuY2IckOXbyw3p32ooOhuryzOhLjh
zYtWX7frYv2u+Z3OwfVqRN5SOvjb0l3MxvyHS/peanB1k4vRKEHRnVG/XBJOCMxUHQY2fXYqisjl
uRhq9tpxClZR29RWHtSxuXfc5kQUTxZQNTfE4vHDVXwv+HMV5towouRB3NyXby+ZIYcgAmdfXps3
SDoCC22iHerUOrXpjZ4fbfRLamWJbr+viJaK4mcH7gB5xvnPBZhvLcmVO+NQKuNKTCKjvozbcWgl
giqnCLC8XSUNCRCUiRKYJKwcG7WHjMZ0UOfi+vdT+C91Gf9/QsKTM2nofFP/d4n4zf/6n++/2uKl
/AYP+j9/9z/gQfYa9gchCD6QSojyfwjFxb9Z+iohZ1zohm7q/M6/g+GF+2+Uxij2rg0chy4gX9N/
CsWFTR3YcegRUnTk3/sf//1t+m/Rr+ryX3U2+eX/f+KyfxsPa9NSE+T0Ga5FtfCLHho0NgMBJ2/Q
zMqxDs19bc1oWBPCTKmscXJ0sW9pN/kEriCzkYsY6qadXvsA6IRv2/kxyrITjcNTpacKKjKl++n9
+VZcNTUk26j/qGe6urU+v39OLE5vFjBQXUZslV31mROREIU4Ny2fhFs1HAkvdTv+GAn/WVIXMql9
Vj0stFb8toBj9o+v+N8f3z8f17fCNtfCVCJ0cP6ku30t9IqZXHUbcUHQofSkvb+NtP6jqdKzuhNH
vCl18PfP+31zn6qlvKPcMshzupQrOf/zzY9ihCkGDDHogRwiKMZJqvl6tHSenccX/bzasM3oQpeo
oicpOah+mPgp/34V38eIjnDPhfYsGMa2tv7+P6Z2La9TZ6qYR1Py3jRUv7jQwJri3dPa04FCaaop
N0b09vdP/Z5ZYH762K/3ri59XHYmHSwCohPEKKB0HCzfrpo9CaWF+Oc6nlGTFaD2H1kHK/vvn69/
/7LXJjz9C15NIF9fX41yym0SOiE7lGGTbFyNtmRbPVetNXr1lCFqT8RHN06P84yAB8mPVU1Hw7A3
GTbFvnB2ZR6eanb/UuXKWzGyWU/V7EMJObBy9j1Tyuq8QeHpnqS+bVFr/fvV/+k7oyEBGQz7BdEf
X1advLNpQYx9HRimcYwW8yjqFTmn9LcGkPUU+eJcsbvVlfzHriqj4fOQ5WP/8clf3te4YZuQxRwm
xj7xp9x4TEO6+GuN31KYWUzttZnHd5k6dw3wI8e4r6bmtHK7HzK7vm3QGD3c+irxoLvL5PZ50GaN
kCK0URzTAsJFn+pQ8KejBgUTlv393x/2t5EibMYJyDiS2lTN+qokcEStSV1PqDon7jlC2INojeva
Kg7xOAZjqP+Qcql/uzc+j70nGglukMnoyyJu5X3RNCCuqdNFew4JgQuwutfTg85X2luqxxx2TYLa
WbSI66ysTkOCfTP7Ta0lQkW3+hCE/un1FULyt1ETb4mM/aIzn0Z6oKLvXppKFERc6W8akPO/P6rf
vbhPw4NrR1fDasjWTLfsr9+LUETUJaIJuhZseZxf1HV0I0PnUc/lyxDXgItr3+nJUGg66pcqsFZB
OwjNHFCav1/Lt3dkvRRBWCkWJcfSvgbkltWQhjF6+MAa6hfQxJd6Y91jLrh2Fz2INPNaTaMjgaE/
pIh9n9iYzC3eSUSnSECofn8emuFUadDyCNiAmXOPufC+mCdO7a1zr6BuJD1ZOk+wcfAQ5y9/v2Pt
W3MQyi+vBC1SnXHDz88f7Y5ZSQshI+tEHa7jmtNdLsDxFNUBYp7qwWbGww5ToKjrLMhTidE23Yyy
hDUZJiAmuNjFIfqKIi6yVRzqXZL+8DJ9P+5wjb+VVyx3FnLYL9c4KNLOOZITR+k6l7FE9qnDvjNG
qgwt/L58lhd4jckNsL0oLO+GgRjlKVHOpzq5aQd5Ju3oqSirg6uPXp8CSdDdN6h+PzzK1eD3eZ7D
xY40CxuxwThiB/f5UTqN6JAJuXUgwuKXiObAEBYvzXyl23Se6N55RaaDWLorVeu+jvozp563YW/d
oRW8LIz+mjCLm7Jt7pSC9WKcXkunpFFoNrwBxX6iv+RZVs+/Yravc682FEDbjRAGhor5TDHyCyxS
lqflFDXjtXF5l7XxNqlQmLa7XiuORRL/tBf7Ns99ueUvAxdHP8h2m1teB26liJPJja8G2m59kuzz
yjj5+2j9NljXjyM6SSO/xuEl/bKGZat2dC4U1jDFOCSJsTXN+KIh3qDuuwtO4Pspn/7Lm44vn/ll
8JUmoTnx+pm1DlAma5+r+0IztiK+sIoarHP2EC084zbe//1e/6Ah+HyzX4YTcRVJhfOkCbA5b1Tz
ysjrZ5VSit9PQJej6oh90u8hcXZtd6VBBgH3fzcpxk3TiP+3hyB0JJCCzc9X6Zg7DcjUQq5FA9zh
uU7z0NPw8SYRYf8R0U4ZzA8YCcCH5KHCnfz3R2Gsw+jTErF+BxxGDFc1Od98lQhUhbM23VeISI+x
pVB7L+lGTOCj8KLKfZfEuhRz7tBkQIFU6GCMNT2rvTBxHxAkrv6X3KMuPWjzcYgxvcxj/0T+z7ux
pHtnUKbf90BrvoD+hVGfkIjaoBOGJtiNEixfI9LtUOzjYQ14GjGi6fD1EuRPf79Pjc3kH+6UgjAJ
YJpORLu2vnD/3FmbcBEMCRLaUujImGZfHhPzcYlLbD7R/NiOXb2PjPqU7Ueyd/s1L4hSvBOxSlKa
Hk4X+WhLRYXAKafNrFNxxvBRALABFtcbxFM6hXOfm7LZOEl0pDoRnSNI8ybMFwRyuAWG1XwO6mWc
g7yk1eOa7dvEzpE0GltHzaJNax3bm2W2i3F1neKa70FbLQiuKhEuJCZV2tZY8BLrLKN1YYt9mdTE
tDAoerxhVKgwMDWpkeDlFM+tU5enYzb4sZMlO8je6i0MFjT1eouK3davMCsr26q09QPoywec+b80
XsZDGBuoAspLo6/1XWubAkNkZQXAiczAacI5yHqZQ4mgIz0BVNjCDHAD20yTAArVrxEgIQY0JKxD
rdr+YEUNyozG2KMC13YJ2UyOudB+06dj381U4VfYpBtxzp0L16egv9VViVyzg1MtS7KFOAXSnoLV
mvSUzdPlJMvjaCfr6BKEH9WTYgKaY6kbZR6V1YhwWLQYhUjJUOymozXcl2bkeso7riNjL1C9+K6z
zNTHs7OIMB8fM+b16OrZ1rZWiLrp7pwJnHrSrx0UI0FuEYd7a0lv2gyIH2i63I8Jzqj2Vo8BCjPd
KWqaIRjL/t7oEPR3GgJLDsSzuVDdVzDgOFp3OjbjTQhhG/Un6CCeG72JYT7hKpxD9iCoye7KLnob
l/xethjFaabdJbp6mLe629unusS6NnDjGxmhnyuq7GjMzyJMYl9mjb902JJ1CHnkl3FGxfYCEpCi
uWnfRqmdb7IqfxcOS7gok4GybXMW0YELFi3yFRtZB3U7tPGoJsYCLQe/4Fodp5UG2l+m2RsmYcw7
adttLHpcxM9g+qnowmerPQz1CrDHCeA/vTLcahrF7D6m6micNE54XRYsxPnAKTJFnlM3aUT8afIS
WSgMeqGcqKF92ZbWu60p0p8Wcd4VA8FkAxCysfB7Sx7dLMbaraqnUe8+0DB9jmqb+NtiOpe2oiDw
p/nFmQsgPiFhGCx8XR0tLMmLjruL7nrWXxtNtW1FKXfD2uIswZgU8TsRZ7mfmwJni1qcmIJz/+Ki
d+JfP+nrsNx0NQ0+KxZb1aUUQ/gkQBCHk2UU0v0oUTX5qW7vlqS5hClabWcBvXSh8+jZ2QyHx1Au
2yIevGI2dM+M4Pq1JizXyVqygBxwd1+G6SYtMEPwt3FCaxu9j4dAK+hw2MpJluHZLyWQnzM1wyYT
6s4Q9IsKygsrV4KpO3SRxEINva+H8MFAPaba2hner03k4hinznTVTJG5dRsAuxFQGM+y1xZ9ve2r
cF+4Y7olPBW9LQPVN4fu1jiagxLiZIEt6borOZejYq1dhQOJK6b9Mpra5IUgqcI6eoSXdQI5irCR
3naAl9bbKC6HAERnwdtr3vXIMxEuoQVoi6tenWbPGaooiJXTsjQYy1n2gqgmp6nFaC9sFwaHRDmr
4ibXzBch7QbuG1V4zIEnbWg8E+D0ESN1gpHjZ45RwvbhR7krCYA6Q+MWnxMkPh3nhiyg0L5dkhpQ
dL/gn6QuhTKyOu1MMW2zirqvwPg2a+NJy+b8Nut4ZRKr6I/NgFKzH2GkoCazjaLbuDZyFTfzx1DS
FJbTuutLDkwNl1wKkj7RaMChnIjZcWoOyjJMl6jFeoxR8cC8nCxbafPWjIg3fcnx0UuoYuU4nxBb
NSw2JOfambq2SF87oqfr+77VF9Qh5o3JqsHphDCfhiY/YAINYOI8q4+yxfQZdsOyX2MhkH2w70yd
KvJ6KSd0a06CnKmreEbWVlUwWpEERSqcP1oNbvHBBh1LSlcPZrEAMlhOmbG265eNElUXYopBDdPS
LlBdK4Q/gp4ddn3s+ulMTIre4QJOOgKyxwVph1wmr3YNLKqLc9GUZkiOCMyhEAKpb8+C3huwyq1g
LiC6bFc7RN8RgIADP1VOJQEvXsaBhwWFUtsCdnNUzcu0kheRXd/OJVJBFL9sRsWQeZXEwjh0huqt
+6C5TmnMTzyWDr/2iRUO4Zk05y5wEDXNuPgCmnsVOjDosE62bNjxPtpm9xhOOQxN1fZaYOeeqoYH
2dgPiDtp38Ig2iZj/BYn6hqwAntZadG9lXehbu91Wpu1gmFx7rSXWu9emDuXlW8GNkyVryQLnunr
Ix9N97iYjl/gVKZaS6MXbQoqgFxBXRf3xse0JLcW6yRZEAgFx+y97WS0TaP43o3XdpGsXmALEscu
GxQRtsy9UehrjvljlMYNUjeQSrjUwkX9SDmtDoRvus4DGKcLRuyJnhW9jxk1XM/0c8e3zo7tQhBJ
6VbxJgqXS2lG502+kIXEbBm7tL8js4eho2/DyXiuTP1tEMBdYXVse5PD0JDKtyzWXhxWYmB4KaSJ
Hj9s3B4dunxiXePZnLIfjK8TvfSHor1YWv15LF8QaORbpdfcwMIeqXM48usBHNYQ7ZqJX40dcmZi
JGOV+hKTwglxqd5a5pRhTkxAgiVbScYk25ChPengsEVEi8AD2hTrrsMiX6tx0SXhUHfkbPtUy4eu
/Bjb+lLOTpDnHcu6qt2n4/SR18S7NCJ+a4bo0raaa1sNibgkkdKCMM75duZgW4qBpf8+du1yL/PA
LhYrSJH3IQh9qJ3kARXyS7GO5myYb+U8nxRC2blWva1VMYOuQIxJX+GkSLKVI6iu4Ua8kCoBrwiJ
XAFcCEgjQa/zAhpRvlbRuoFuJ2SELTldYehVbfquzN0ZZyxkswruU2QIjaoHWpp+YKzf9U60n+bu
xQ7BPpVTwShTavcAzm7CZzLLnY1w00yeG03c5iaaF7tw6f8Z9UsfGTfZpGEKqV7cFuUkZWzDi5Th
NOtHFft3cao0cNiSsbvpFDljuZDqAfsqvHvK/O0ELYuQx2yTTvhVomJ5inPnEoUtsTqp6jVAF5pa
7GdoFJNZ3XbKr3SmLyEVQHvwY1m8A93lCTiY6NeCYG6BW412YdjcydzemiGJARywkYdqh9lgzS9W
rLM2Vq43C/XU7HSMmCNprxkSCFjDc4cdoCgt4Mth+wBfwqFXwe6nqm3PTsbJkwW5nAqsOILeKnbg
yWshWdtVHEIn+aDdqXLYWDnbNMvK8i14mstqsqbtpCB4jBwHicFyWmmRsdE7HQt1Z98MQ6vucr0/
aOqwH/U0QOJ3tiwTmgstVvw+OvQ9w6hbC3lqCzMzxWWDXoc/x1KqzjBrf/8BQxm3tnLUyh6cFeeB
mG4UBgPiZ7Q58xyNORbmVeRT60aAU76zd0NuZYSeo+QXcW/e8mcVv9aZz+OReBnZ/Aqd4ZIsDXQD
oV4FTBy/7HoApqDfi758SgX4CVUtHvLqJcXtXmdAPRoGBujMGiRF9AwbGRLFxHVYbkPokvuCmAyP
b6k7QVW7gRI5W16PmWeMyoOkChSj9k2uImzPEuu8GBoM3kQ41nMYeb9nDyqLTFHu2Vp/79lWoDXI
2aXOAkUPee8hBB9ECKuQyLMp3MZxfGINCqdOYZ5FHaqM31/iCg8RLv0Gg5q5llkxWpHkZlBUvtW1
ERU5+luWoSg5EfDtzVL2h7wuL8IC5adhdRcytanoxLROhgPssS7gZVd8kGoVarDe9pZpI4EheZK5
dM7e5EqYdLozzVnO29E5dq1yGwmUL+ukiGB2Va1BXbeWmhiY8Ja0KBzGNNV9BbK912oYjuNi4VHZ
9mPaGISRzd3OKFE2ZkWEvLw7K5cl9BAd9v5COigYlbXVgTjJ1tlDhQh1vAR9h+YUN2NlsVHO7Ods
0W7bITc8cg0PI2wDQLuvv3+hQeICr36TzqDhnZanF+nsfRXyX0URfQBOuG1wAsE5vc5S9XpqSFKs
xSNEy6fRPSmHNvciqW/V2vXYcPTn639MIX5scDgXv38AwocYGkYLGbKmtV8VBpTneHhMEScmZTPE
YiYDPFJgp7dLfojqW1in8eV6OrtYnBs0SCQOj6AAeS3zoTiGwC2OSjUPR0NSQySkCRC6PRYXoQvC
DxYjWxYC/Ex3MdEs8SOn0enXI8LQKgOnwCF0u1DsIwrZhqBjTpvezEmjaFnrUz18MxFYnQ1F509V
NQb85auY8hFg3zFMdnErfLN3VL4B00Dayc6jS2wEwOi9McZp7AnqjWzGq8EBSlUjafJSAsAwirV7
bFbuBrH+OzmsL44a761p2Wbx+MIBKd04YiIJAMS2raBxVkLeC2YGgFA3WFGa8Sl0C7EpR/UDPPSd
NreQ/O1tLjg0xQWaurmCfiAa33amLugySimTgmdkyJ8IaqDAMJL2zIHhV7YOqmZJznOY7tlpLQhi
6lNnMw+ZPKlj5yrNcwPFe8bQRYYZLizWTM0ePNiPRkkdMrpO27h4iyRS9T5s9+kcO1slJpKpKMgE
Z2Xwyqgygrq/UldqdEIqSs0K6yk155WihXbKIFHzqvdLk4O9sMNLMmOUNorZZ2BsIOcRWX27pTl0
mRbM+kXVtgi6crJXnQP2032tz09TdU7G6w1JD/1mqEK0sCyY3sCemZA2IExk1uXMBoG7DC/WYj5T
ZoHn6ZKUm7bWSVfXzXbWmjdkNmyPpQqVWOdAOxbJyWiRwRx1o4+FAlDiCk+Sva8X6kgLdzNDTAfw
cU/MhuUnelV4wgVoCDGCCBxFi0s/7vl8pjxmDfWgT+N90ahP06zu+7ZLT7S6O7h5d14QuxqMBuor
YwFijJs8iXiTlWWPWxymJu2gMCGIh4jHu9JRRxx/8RG12CbU2CTkjJrOco7VED/YzXLMAPT4xnwG
94oVjKI/Z9f8XeInGU2t9wVlWN86RQhIlEUOHX4cnmy6jGKsKHdoH248flRruEOyEkNy+dTNoLP6
6YOQ2oOeMprUiZ51Er/ZE4Xuep2wALG8zPj1AtyH17Dz+GXm67kwPlpjfulmSbmTcz9Jek8Jia+F
np7qiX69ZGIrlvI+JZinNHoNVS/LMLk8r0hIiUtIQTaBVAK7cF4bBd6UWWNX0zEkqFOsaYxj+PF7
lmtz+E/5cjb1QLppkxX+0KSvuRLdVnVs+1RDaZwiUp8pP2oNEzChweBBgryxOCfB35k4d1w4kR2h
BC4KEjiJjoMCJrlNGFX6SqvCGAtpy/noFtDPVb8QPVTucTq/DoCu3JV4BTzzYKr16JltxtIDEeqQ
5TroisxQsHQMqmfP0XjsknHxYo7mQdbt2pWxZQDb6ighri23SxyX7yk4Ln3lcjUroWtZWV1Zscbw
gO8aV45XjPQ1yHg7twVgmxIc9WGJxvCkIgeIbZ6s/Bpk7wPb9INWNpkXayhrm3meNmmfXOVFGPrV
nEb7Tri3yEYriLdRHLgKi2rOeXy1nRTuRJQOd1/L3Lya9SyGSjfdAixFblsWH5bqtLdoBP2O4NTr
oRjb26QTA3fbpccwt2u4IGO7KUSlnVW/f4zWYxTXcJsiChi6QkdAH+UNc8Liz0m8KRQms2oZ6Mbc
k9qxKrZH86oxCLSvqXo69Yp/GOvqJs6qqzw51pkyQuZrR3naqnw3KQl5W2uKDzQk2l2D2Hyfk5UY
K8QyL+CAV2D5UOJUcqz1Teq35hhijv4YU+ZXs59KZkhDPYGxbz8Mof6GQWGgTLeLOTx6i13dhmLO
dsSlBBUPys+aCd3wMp06Q6Sels2jvXL5//OHSVoWJKWyRYxq2Ydeia3T8T9+tMqesIMC5/eOU3BI
Bc4iO1w4p9agR/sReZ03uTTwSvrEl2yDsdqqJrJ+k5NEzPb6fiAmwiD3bpO0NxPBlFlNVVg00K7r
Wb0oBiIJTcSw+Txqp4U+KJiWSSLCQTT+UAP/U4uHbqgLhQGIHh2yzwXwOsEyXjWiIq8ifSVx4IWQ
vLdmlSDVpbzKY/V+VK0flR2rauZrg4GHQwN0bcNq6npV/yi7KwRSkzWvlEEX2UdD4EAslA1GtRMx
lBdZ31PXMPvez7q6Yxd/20Sy3GBoKPwkCx8lVYHIYsOXGQbddPu27VXPcuplpcX0Pzyf7+1yeiHC
1df/odgTX3WmvGzlIKEpQZuPP9rywol5FTsraEL5Ct/zvG/0UyrxZ2raIl5O3YtCLWHyhP4PvYo/
PTKxIk1N00aN+hUoqhFMzBrFdiuiKTtwnEkZwR2NOCpl8VPhuudQ/s9FlbxGdvdT3/F7q1Wo+GpR
LKp4RmkOff6+SjHGTRkySgzOgcrSXs9ldZllm3VniX80Z0s/pPP732/5e7Nz/VCcA8BdNQNa6OcP
1ZD1Z+QtsLb2/cNg5Hexk58NbnRlmuMaNPfx94/7LvWyBJIOnZFHxw3Vjvn58/C4hr3EPfSvApOF
FwHP33Qu4v50sbdT1RxQdp1nRXkpMxoBdZrddpXzQ8v1T0+aVwJsjYbo3Da/3DSQFUWLEr7mMIoe
5Bxeh26nbxqjuCPLG06hwTZFuaWs8fTD3X8fXwK5DkAMhjt43K9ajCJWO5SnfMVoA8CbWjNoO4yL
BWYba7THoEEiBxnp2hm6Pmh//fDpa3P184QgaDVCb9FXQYj6dYApziLjBo8FXicBFc8Y2eJS1uYL
2ZMpC+m7xyutT16hTWeV3jyB03rqougOFMsPw+APfn8uBVX5byWRg/rvyzCoZKxpC0pCTQ8vzRD3
GjOjIdm2lNCyOHuhwjDZnAodD2N1U89vorVepi57IpOEtgLGIGER3uEXCdyHYgT9QUbOlV01xJr1
PZVbrGd/f3zfJ3FYxiSbr6IvZHIrnOef02kpSrdJF9yR5ipMjB2VvXXEgVJaj6FJroFugseIf3g9
/2D6F6Q+Csp/mmuuKq/Pn2pbxtA7NlZfR8K3ltm9Oy04Sa+UnPtuG8ugDzDjIpLvtateZ9pPsvw/
zA9IhuhO4wAALvRV8K6UbaeXlDeCwSZOzrixcInO4mwuEdW4pvGD3OQP+gBul7Y4ExGTg2p9WbOa
WItmt+d2f6898F5uE1O77fT+epgJd+rWgpyzL9toJ/r0NJ0KGgulr9ctCh/Z//CN/2GaWEUZqsns
qAn769sqqjahTjs3AcCLQz65x8luXmLgoAhILyG5nrmuEjRV9IPw7bt8yRJolTWV/QJC3G9z5GTn
2iBapEG2mj/lBRvl2KFkWhvRts6TZ6sm8GipITaO9tn/pu48kuxGti07IqTBoWFWVo0LXH1DR1B1
YAwKaOVQDgzsT+BP7C9EZr5HBvnIympVdcKSlgziCsD9+Dl7r21DiWKK4tx6mXWFThNESctRQjUX
CoMri+DqbJD/WPz48gItvBrs2AaWiO9vSk78+Ptz2tAihSKgZ9q17GH5m+LOT0kNEWOERtr6lKMV
zOb8elUI0cY6JWn//Otn8mW7eLWk8VHBovJtBzfv6+0rzx0n8yR0I1vAxbPoN72MvtLWfK+LDh5Q
eVUzxWD02j93LaMdB0894+WNDZ52E0NAgSHaXeWOe8VUg6VvnAFGVOPDZA4HTGOkS1knq6juJm/6
jQDkZ+uJ7dmWjbIKssdrOWXkSvpR+ipvRGY0xvZV5TafhaNuFHgVy7COnF1+I3H+2SWdVYvPg0wZ
+sPmaxq1idzwz0vOXfWQ+8VJCTi7rXizqpsA4rz99Tf08sS+/oYcCm8TtRsqf/+V4ifmQca/yxPt
aBAaIsejFQRhRmlLTv+RUT05F6FE7H5UdEo3WS+ORddfi05kRAKZ5MkpHbY0jCZ3JOduQPqyIFre
iYmJG+fMMe0uUCc6NO2BHF3iANz34MM/eg3ZiEviHEri1nMR7/rKO9jG/BWB2qOXOWeCIM4qvhc+
LRCLHAWyJIO+RN6vHHBCk03SQiMIZeWcZwNmDdKOQb3uEDTqxXhZ82g3TOMjEwte0BgFyyqyGSTk
x0mjYs6r5OhH2QTasNgT312GTtenG9LR76YCz3zlVH2IsCm0R8Iz1jGAz9hJmvbTrz//nxVcuArw
PzhYlmzzdWnNktk7qWIR07PkUbB8zzOLGWx2oI5XbaW/sRzSJHk65QhHQUXh4kWPv34N5ro1vr4H
qGh4CTDIqK5f1VsLK7pP4fPnQjppMI85DN13U8PIdIbPsz50rsMkLVM3VbPu/aZ7nuMD7vj9ixBN
2AtJ7tmTs35JnoX2B4yHk91lDQjhCtFT5edb3yAAiho6pW2PZLDT8Q13zk3fv2co9qQl1V26MBnS
F7RRBP2+Gf36zzf6j/w/h+399n99lwfxYlT5VDcz20XS/+//iCHE3vLvv3X1sHt8/c9896/if/nr
da1kwO/+sH2hBN4NX+R8/4Wwsv5vq8z6N/9P/+dfrMHHuYE1+PFzmVbQSHqZfuq/y4tgu6aG/uZ+
WK/xHafw8LH4wTz092/9ZR4y/3BgP+m6Di1HZ9ujCPkrZUL8QYbFarqzLNOzOD//2zzk/rGKJaEQ
cqZmOVvl4X+bh5w/VqkzoRXr1u17SI///gRu/7wtf2Ue+uHmhZHoAr4CoslRyX1dAVHTaUu2rj8e
OqJA9kDt4KckYUQH+B+fP9drcRpbyw0SXF6XP/SzJE5YRcBMLJ9AnL6F8fNpzpoboDdnAnZ2MCje
m3AKPGDa33wpf73tb00/P5ZeL9d2IHmyJ+HLelWS27Ht1irSzUAk7kM3eXu0FERGj5/HVdug0yM0
43dE3X2Ko2TGomy9j4EcMGPOP1vTb2wNP3sx6KLZ1LGMoXR7DUgsvJLJzCLB1erZYfQUJZBbf5h8
1vc2cj+VvnflsNcgu9Kv3LQ6lLN26dWBIwXW3Er97rNZC5rvFrC11uFG4sxEzUnl9H3BU9h+3xMS
R+S0Tks4khfL8j+Rm9lgVB5E8jzxdZUJ1DuIIiqudi2ZEP8X94ZlGzSRDDpJuD253789f2DdzxZR
OCb9Skdp7co5erOsOiJa8nsjaR5ix3pi3H3q4B3/7uI/VA4cWddCBZ0ql3deezGUl8dR7/MQ0PY9
WglIPxp81ublY9DbQDioN8wEs7j58YvXLrT+UubIOm2LyWn2ZusD3u0v4P7h+7dm87uXt2qkX30/
vLz1QG3CLtVt8/vPpsatD4+J26XVfDIbuu4twOQ69Ogqb4oBWITRbbJ6Yfxu5PU+Gw947X53dPnJ
PcLOxjrl6D4npddHWrvoVVNWBq9Bby7m+FA62gfESm+Lwb0XFoz9puspLb1Hwy5rsCgVocmk1vz6
Kf7huMb3hHHPxnpisOnbr8TkKLtMu415iHE8wl/QbzulnpWUHwwCQXiqftPQ+Mna+N3l1s/kmxaj
ASh99jMix9LcfZyc+Yo+7t0y27tfv6sfDmIv7wpypc3nilj7Vf0gGYUh4xBoqtahAzJARIXDhYfh
TiO+MnYezb686W33d7XrT+4qjvr/uuyrD3Ni/oNqmcuu57B0LG7N0rq2WnkBGPPm1+/wJ8+X7QkX
lKBnc/+8Xu8ag0xeuuVsMu5wbAGXbjq3e147fwx96HuYl24iZe/XFxXrkv7qscGt6zo4/4gx+uEI
MtZj5TI1ZZVl1fR1nlrTXzZUpJyTehsdUXnlIhx2E/M+h2MX1MLaddrJ82fcqcvbkS/cnX9nJf/J
LWyj0dZdz6VMMN1Xz7KQGruty4tydQW6jQGRsI8tuSd16uGfH77++kP46eUcig98ADbVxHqLf3ML
T7LtLLfpzIAnKgusIjroeffkxtEdoo33Xjclv9lMfnIz43QWOnp4YRl0O76/YF/1NVfkgroy2k3h
NFfrHZyJ6J5U5D0Zdmho9NDMs9+80R97bjTW4cAaDkslJuOXu+Gbdxo5REYqxSI5tOIwIoKFS5i8
mRn9biIi9MpyCScLlA3Scneq7qyymUI1imenZYIqdEksU9k9LK2xaeSaruDgk815+TJGkTl3NQj8
/CmOf4d6/MlNimuN7rTDBJvd99UaY9VmPfp4JII+t6/jrrnlrInLtJ3f4Cn4zZn8J98NB2O6XZyX
DEzAr67VQHoxyMWlBmrsN1PPXCqtiaurbooi+zyZy1a2JH67xW8u++PT7xqCqgILPSP8H3ZXOpw9
wHZwtle4qhJMgIDj8NRiOS7Mo6maD7/rbIFk+OHRdym1ITE57tqItl7d9uS55HOdM9wTA5ARPy3B
boAcq2URRH6jPWV90e9JBr0pNOtgSMM4OOhTdXu9A9KOCM+x3i4tyYy2k6tLHXvNjkngHNDScA/F
EoktfXWb7uhY7hdTMmBzeuqEBvn0UltfCW8hdoQeOQzmaBcbj8PYZQd/gSY5+aQ6kxt847CWhWNU
k2+JSYW0IudN29ZvFludpAHBopC23Nm4+nhg5LDNS3A70kbJmNOM0jRoIUMxjzfe4C6BLaYvMHXj
rahR/EzCbz5iLdkgpvceski8a12F3zmZ+w+p1tcItlsHBWW3j50p2ZdkCez07LOnYvPYVYDuBqHq
08sPK126QHZM1uyJXIeGiN5FNgmAgQWyoUU52No+gQFMzIEFfe3i8nGWBF8uM8+LVkdvkrm1Ibvo
Hyq/8TbF0j0hj3NPXV0NVytyeDekLBPjlKlQnxpQOPamTUZ5nuz8C0mczDASC38BelhTK+1waQ/o
V9N7u2Z3TCD8LJF9NrqvWk0imSQBRHOLIeiMQ+Mu07bkDLJxh2prtuJTkzbZGc+GCGVjZRs06Zih
6pu6rdqTrHQkyi1fGnHQNDTM4qGdFigsZiB112Vebd5ZajDJajFBS1auuc+a7n5sk4clxjrXVMaz
Ea3cNPesf7aaRp51M3lvROjTJQi4bSMV9hXT0y5tRgK0Ad8o8hI39HrO88JzPik5NmcPeQsK7WLT
GV23q/F5hm3pPOjSEkc3zw45z42ckx233bJrkHodc8BKG/QXd6WnHcnBGKoUgs2A8s9cHpixJQIr
iheRmWOTnbXFC2EuDt67z7SNRiJHMzLxqNsiQaAFy3qDOQGe5Wi33rmslgtdaaKi0KjMmp2euwVL
hMRrAy1ZFbSnpQNkWWM0vv7x5Yfrx3szNebbRJvuKm+yTn5rxPtydOxNbWcbbaBBNlnubublbGJY
dBn3M64SxCJ4Hc3HUiKsmSQkPH06aUr7aOUFwBUnHGcrPtdrPkacr6SzaO/YcIhspeIgXTTzrpGJ
PDhJistnUAn5q2przfF2nJZjzw64Fww9N3IAnx2D/LmdzCjfasSSUUHPF6NKyanBrLGvdfiRNXLl
YoapXXiAZulMc0BDQQVOnq/LcZv7gb8J4KjY5WklsNApTJ8RC8hQfZpW9uowAT3NrInsDH6FADJJ
EKAQ78mFMg98J6Cxap7DOTVhAdpvyDRvOUZwA5mLfcOp2L0MCBPv6slsrsw4P5bedNPWorwyrNU3
4JaYiMCZXsqqQcQPjXIaxi/rPgNIvEeOltJezBV4mqxgmFFNB9StBLX18GGs1jVKzrU1EV5QhYlA
lshqo8V/sBv7HHWzeiT0MN24Otqs1B/Lw5zNl6QhLdltyutaT/ptbFdYrcz8uJQMj0HMt/u6iVU4
R37O9knOMRkDdUw+sc2uMg6kEOsZUsgI+WmA8+xqIX/r6KKq3JQV09mGr2Uvm+4hzuoxmJ0cgeZo
zBcfSxmZZuMKHP1gTze9BMWparyxi7sn39DayfXsRbzGxc2gddr9xylrYexaDVo1yT/gqcwAOfFA
WNCz2VeoTrx6lxjPEPONE8ZiaoBZfUR4teuccTcjidnnUUUPpPGe2yFpt7VEwckqzP93WRmb+aqE
Yr9BrnLX5kejcMJa8LEVenuofQJn/ES7Lzydt9npXzA3VmGdILJvPVCBwuZrLx78t7M+E6PSiTpw
chwaZDMg7GgreefZmOQ9kLMVq16WeMmNrXnbrK5ztMkV+SM17oCsgyiviLpDKCIPo2MW20mqXbbK
WeMa4LKuMYGee5b8DKRub4I+g14/F9oULDkjUZ3w4U0WA1rtlR7tRF896jlXxgTGvDSNyrMbY0jS
vEGcdempgMPwHGqdtfXMjPi3QproOrUeYVC1nbXkZjLb4YHZKvlEkZOfVYvjlE0zuaYw/1wJEIer
1I6Si4anrMqz5jZ3cCLbJ1sV450yJ8LTp4fCw0dS12yzrZXZCPJlaV6SojzW73SoBpdmQkxOT0R2
FyYzGdDrPD8sZRzfWnSy25RpDJU7sRuhgackiNxsCBAaiC0J9bhJ3HJlnLTXdtfBNvSXfjsatnfq
Dbvfk4Rwjbsy1CaHwOzUhrLrEs292kmEQpnkT8bFxJCyVSZoZ7bcI918UOVNysZsw0M2akxti/Ug
sHTZ7EEbr6xslOYoIqei3lTGDF7UVCGv0pRjiyrPUqFbYFnqBnHhxRAAyeEy7tP9KJsvtqk+FeSR
9f14HVsI/yIRJQEGKCRwbfKsVV0ckuoHJHehd4zVIgu4fUg2V1+XxGNKYDw5gCqDetSeWdHlzk18
pgjsIUmOu7Goa7Gd49VWY2CdyfUGQZTxtbKt2yEDzsg0uN7Sa142oF3JH+IVk1G2E+Wgb+coqbcq
W5jgex1gPwNyM7LUiebzlnXwEM3SZjonQWbOc7hUfAmm5ephBHhml9L/26em+6hCu1uGozU0t2Df
WKY9HnzRpW91N/2UxnKfdg4SL+IBCswMWH1ssSuXPlwGFGV52l+NsYXZpfeevTk1yAq77qKSygr7
vpR+efYLHkVF9l1l5tT9hoXUEmKyTdbctnTBt6Qjvs4JsGYOwBL3E842Un7ogCUSZkF8A3U8C12x
x8dr3tdCC+PVW5vY0j4szXAgfbY+x+soq3FSJpnVY2tMB8LAa9YlokgX60vnVfpeOcmhK2b4Bd7N
khoFD6L1VVfVjTSN64aUr9CN7a2vKX8LXSbfdhPmE73bpSXKZa0iECL3P874cbZRCq0X8X/eAfyi
6gsROEfsOn5yqBKQbbFao5DwCIUy5caICk4y1iJYvaw5D03RozxlV+TmsAwaMzOZ5aHFhhYKs7uX
VOhBUSDGLFqYDTXUKBz0MAEscS7M+WtuTBK9tB+QPegAPszd1Yi6pX2ZHhEOM2Ni/AjSNLla5JTv
YaI+uF1/i4Tc2cH1Rzbe+meLOHO3Hys0taRIFRX2AtxE9pDD/ozVvTZ6S4hYGnGrN94YPTQkjawn
sgyL3cy0SyT2EDgJ+M7Yf9921ZsGyyXHeSrhutbPEbzhIY7e911t8O4JB3cLbWN29W2fdJ8EHGva
eUcfLobVWsfYn4lhE2SS9Q21JxrlwBmEx/Okg0nMmyBVBptpgzaTRIpdwdQyxEbw4BQZWtEFta8a
zXnnwbHIx6UNnAltrJkgDGW2o8+ECnpI1vc6UmJWNPNi+l/62T15meds0wkMxqzMr3U93+pA4CN3
DuoFnB9dRDoj+mkxVosCcunOc6ugbTLmgWjma2/AHI1ENWumeA8OntT4FdlKChG0ZIvGudscGsUh
h7iNbrvMyWF2lbZNfYy2Tdc9v9SwRTXvajO9J3vPCOakftBcRXbfMm6q9V2mRnnmEdbCHnvO3m7U
lbSMd0qn6xkvebwdFEEhAlcwnWhrkzdw3icgeIGmJNv+GB+9btnPHjSSES4t7hNwionh7mzCY8a6
D53OVAF+x0+Fe9s3012Ucp4ZtAa/FXuB67Mk2iQzY3OTLQYmvC1Lqz7pxQWO0zvMjmqHLsULE2VP
O91I35lahaILB2xdO/ilywGde2H1YA+wY/sFrsF44qGyjL5bV93rPC/GTdQwUTOUuErd5kH6XbYf
SjoT8xodrcttE+n3pg9kE95xhv5ATYQUbwqTzlBikfL88graDnF7wms9Gvp7KFeoZ51q3racZXaG
QwBJ4md8WmLn1eZFb1Hqmpp1Sas14CTOu9BoogVJ2IhidLp1WZHDBn1uyDFs2ojE+Wou3efM7NKD
aBUuPkp+g5M0aPlKRxgu9ixB8lgnw3bKHLH3quHD1N0ZrYzuZ804pKW93Hpxuasd56EzxuLdmPR3
LolxtKmfPI+cF2zMR2AY85mh5HxuHQn+SjkiZCChEzTxkZHwsBdOh5bcMNujY0fvwaMVgYV3z2kU
yZwzuH+nTZ/krCYGKmwlJfw05tLVeNQ0bAZ7LHLmuV5/oH88VXNHNOBQm6eXH1qtzJPUNePE3vqU
OB362LIY3rQ5BrHcVn9GjPyj+eX/T/xCqDQvM7L/zC88/fd/Vfl//xcLXfz92PKv3/xXzD25SCug
AlWagwqSJuFfA0jzD/1FpcZMYZVlOnSE/qYXen+gDqJPCZ2K0QPC1W8HkOh811ENu+6qdPxH9ELr
xxYlF1jbs4gGzR91e4qh1KIIQQpmmR07P+23bb9Q1WvRA9EmyW3q2l+chAhajWjHzp7KrVfN91IH
/xx1y3NXOeQi2todRpF866bsm3GDyLuoXS8wCQyfdNEy0CuGI3kUiLwS/WMToX9FihViWbiuHYyi
nOemUljbsYfU4aUW5s3itPRm/pixdgx4McARn6Un4qu5XeywN8n4NJtmN6fZPR9+Htr6ypuxHsau
C9qktg6/buQKGGSvm1rrXNkwfbq5rmWSWvF9a1Vvl8XO3MojbAT9aO80H8gXoXmSfsQFIvaDXPqd
IbszgAH4rD180LTt1dEULjSPqoUWL6IT72C68t3pMfMjyYfcv3cbzaDMkR+FZhXHbrQoosfSJztk
Mg7ILZGwTyQq6/NVRomDxzcCqIAxotJHFUSc0CYDp+JUZKHGzBNHicsZBvQ0x/JeCwwv/TzNzpHO
ixP4thSbkSnHNXfdbWfHxRb4dhzkdct+01v6pXXzw2oXhZmOk3Ga9S+zXm4jIw2dlHGsP+37Y1JF
He5YNQSkbLxpTITVIjXIYNHM7uQV0z7lPQSi7dOd7FsDS1ZVoAwXGq7T1bkHkBBHkZix4MOnIPzg
3obBEepLlYNNpmUzkGxC3DnQMnKsQMAHfbTLOnAGkfEuZwHM5LRFXrHsEp0o6LxgUt5bK+pC4l03
LKzKOe2OjlTYSSI80CcH51EF2N9H5WiXtrmJPAJNPaqanWMkS+BQsJVeJthqOSdUfdTtLFNzdo7D
iQZcNiLi3ISBo5niJFGSU6CjaE38/J2ugSioERWfpn6i6lMj0Ri9d2da2pZA1/Shs2io6IP96Np5
y+kr45wyeIr8g4vSxXKYsK3jW1VAueC5JMdsaSRaLQ9bWEOHE7XeTnc1wQFk8amB57dFnnJoSTiq
jY6VYt8lhqoayRtaXJhCs7an7D4nqwtNAn8MegyBqUvQMke4D1lDbySP6jvfMqatkBh+IsJzqYgo
RRy34+Vgy8AhWvu3uLtJtfb7oNe9+YL32g04G3A6a7A/9kvcnK2lOdal+SVXw7Wb5hxPVuqJq123
qn3rKPdxbMr+lCVVRmIAhHSON6TiWJY6WesPLL5BGvPgxAYiQ717m2LT2eBB5MP3xr2pounUOUD5
mvImXmwCwDntn2riBuLa+dxr6alCl7NDQsxfme0nrZnESRtG677HjbOzvQr6DqqEHaZhFeDjcjC7
x6DztVE7kWdKE5Fg5n7n5XiKCSo7ebNR3pb5c5UZ7ZU58SzRMlNkGHCY5eS3KwXMba1855Z2tidY
5alCkoYwWGIoguSvZHNa1h8ElAdTms07MWs7McRMLqQMWqJ54cib9na2oqeKdwm54CrOZ4sKl0M4
OD+I4y6tAp9SfoYLsjXtDpN2Pcwbh0PHbklxn+pJfZsULvFLRmTvNV9/SsdW2zFr+WpHpn4UMRkl
iYNdeVLNAHdqkMFQgoaprB7LLUkjGx9NGHnCBAK4RvEgqrI7lUl6Lwt9O3gpEdDpQM/GXW4sO61D
I33DWXmmT7PgplOqD4j9WbZtOc23UAERlU0PUzOZYecgtkpl3F/ZevklSpprizy+rz7OL97NstEK
w9xXpnNaiBs6aaTx7VReI8OSLqgGmEuhMobxmEDG2aURQBryXQ9wOSNMieQgBlUJ/iXtinOKQZEp
bbcbbfSghPQ8z4STBEVsgNlLcH3SA8oPUUoEo550xW1LZY6Hm8OLopkzJLZ16uze2RMacxlF6l4P
jfeljtP2qPdK3g6YU/fu2ja0QSVdaDOel8oRF5ew9aPryCMeIpswkowoFNu9c3wMBUZhsGphlV46
+0HznSzUvQYfdVVfdR2UAxNN1V01G8mdn+TmBSPI+eU/fKu/Tu3UeoykRb2mpeWpJVIySLMm3aE9
vW2LbqB4dUmTtK3nPMNip8+QTfSOeYBsSDlSoFxzR8r7ehj6ABYjHQo5ErPgzbjE0tUoHt8zaBxP
mtSueqADZkpjwR0ACMWW5BAZkTdjk4PItBZCTWLuiFLgMzcIIbbJYx6BFgS4KLd9boIQAuCwAZ2B
METMRCqwQS90YZSujTQqYRhNpE8ATEnoPnBkTOCutM8CelZIegNkBNdSgVnPETkDEUeYYvJw+I13
DRFLN0bGUkF70n3OhNxN0pT3TZyDxepR8Onj7J3HivwxrWShovAO+nZ2w1kgVqLrdAdVB++mluv0
WfDpY2b7kPfWzl2BYINjVudp/fHyxzKZ7bCuGMq0s0fiCmOMP38Qq/WYZoIUk3K5A6yY0OnuvEPn
+Y9lhjgmlh1rXS0+QHF+dBZnurOq8fb9xATrbDID2LI7Z4TZcKhksnjnMIbBzjY8dgPmcE1rxQPM
5bdDUfUHlUkV6DlyK1M22f28S1a21VDb7jvVvpkW/UQMWva2rES8acfqLX224lz4UxX4TjrtrKRG
pt2vN2KCoV/HixdCL/WDsm1oM5BqkGTtje2MgEs5ly16bF75H2AA14zksYjTIZVzqGtady50VKUZ
i2fuqIMJ0WzXlrSu+WpQG3XiqjKfbQKi9n4HcWiI0qMcxpvKGrrdPID28A06rpXcikGyGtMi3g/i
2FqR2JFsj8pWAeWYs8wNbSU+FmULmano00BDjrljyBU0/UoKKUsy6oRSOz/6SN6fcbT0bN/mTbzT
TF4LuUH7trlOeq0OSzHgE+ut24kPYquBmQsnZDgR8Uv0y1aS8+yEpWVopzgpHyHX5nsEWMcCpMWI
BzT0iwwgdwVypKzJoGMGge3XM7Jrf6i3eaesc2/6b12ZgdyNtXtlVRW8IkUNxepOkoNsLg4D7Lq3
zmarMFha1THF+E43d+QOaLOJP2bQo8rlvIDmD2PjOkrVwW3m+bpCeHY9mXDp7b4UB3NY7JPjJsUx
tUinKhhTLL68oGiV1y8/6irJLl5Tn3IVf+5LLJt60hIWL8UXUQC6wNiugq6aLxgH2iu/sURYahPl
QMc+gB8qP/aoIwlRSc1r4lfK0+gyR8kKPiQC8V4uv/TSOzaGvOrJ7gxybTEerIKFdejsd9kTHW1Q
L+B4IAgkCXtS/NybsOh6N26CxPXrrakUOOuyx9cOnXjX+YUVYgruT8UC9aXpvCQcO6OkVWzc2xGz
HGo57dAMvgob1iCGkqeWzmboQPjABj4f05buOyqWYc/wMJxrzTnFM5bmOkty+nFDt2mxb9H7gOPH
oLIKUnhJhODhIexag540raaz2egY1+fIPMBCcG5UfiQorNhDPiO1Rb7zWnd6k1nWyViq6Xqw9Lc+
PoC9rUgAEhgTE79zyMrwtY1tafOu8p3o4hV9fIDNsjcgcQVUN/6t4GbcjNwGO55phF9Zk+xRYn9d
QFrs4a4ZQZmIZDt3ZBb4S5bc+4InmPYueKbR3bslefGLLCHKDO+kO95lRrN2omV7IJoxtH3WLr9B
D27rx6mgjB2JVt2WsTJ2bRfj4o+XqwZn1dF4V6dFWA8YJlpXFPuaNhfZYQwd2uLa84FG69ngXSXd
dM14twsq2nsHHdjPFQet8Yr9u1t3PyZoBB51+pvELSWxjY5grjy9tzLhPdgzU2blLRmHQM0/TDEx
STbDV9+fvY1KyvLWAWWmMZGmXedeu4zeyXCqJHwr46OW0IfRluFqNbwQgVicWl9wxmFcxHNhSmoN
RYBiBvSPkdEGza5+HuK6QAWvaGJU95C1mNT29FP9jH6nsjpBF9zC7YxqfjOxz00wBfdiHSTa5nRx
JUXM+OeQkXFjuw4e9XUEaRtpx3FrPlqzxpBGgQRkXDm7HkmrcSMPcyGtu36GoedIDkPE6expsO6b
dfSZqSQ5L5MbcsJ9iJiOTkxJ63K6XtUv8Ip689HByw2JgqEq7f2HVjInadeBa4z5rMYHHtVU9d7L
UHYdzxbxcpcRcnxbIbNkzlpcXn5EQ8qXaypn+/JH1AsK8yrjX7UOgrN1JDwwG2YtuQzrsFhVZAQK
O2qgyCZUfTNuzl4Uz8U6ZhYfZUrAYdSRc8cQ2l3H0ek6mB7Ne2RjD/QKA2PiGKIT3MQcu2OerQ+c
eup1xD2snS99HXuDsMFReeiM2Dg6zPSqdUDe5RRi5jo0B/MeFk3ZnO3S+uSug3V/HbETdnYzgxAJ
+nX8Xq+D+HYdyVOKzoz7k/ec4uV5+ZwM56yUNffVTtB6pb/t+Jtq6b+qsuZEbA5O0KnqbYc6aBtl
frrv3fRuiWoN9QXmuEVM7lqvNwFVzroiHUo3mgNk/mbvHpM+wwtBp3mH4QLqB2FdEclam4oMqdG0
CYKKxfhnY7Ptizxk6vLodsZjSwN/KwdJkGLVQbthb38vR/FkuHN6YAhHjhdJzuDszYC7sj1ET363
2Bcx16R0E8R4qOrsoKWji3mcIO+lPBpuTbkghq0REbwVVzmIpYZjnmYxm2qZu7gQjBS/VTOy9l2V
Bwqn2HUdMU/bAddZ1Tx3sfRxrgxTds6dGiAOR2Qr69ObrvJJJ9Picg81bzwt9ZWmPoFFC8Zuyim0
NYp8Gw8GAeYN87hjtWclH/dEVnC7RLC7QHowAmOwozDRNF497OQwhGZvTBfNHxQt2yQJ5kjD3UA/
Q4wagRGR8PbRgookiZZyUw/N05j5rHYplDq+36fCZsoSee3HvIS9yjRtLzoJtIdmSMyZILD8W3uK
nycCHbeJHhXhUpTmrhAxc6Cy2A+Gd08tlW6lwYjU9jWgEb3zAThWB894vHOmAZxTkR6mkWemacpi
K7JCbIYhOtZa+7EG3rAGvllhQ9LYJV3P+k2RNABFpvhoZAy2lar2bcezZgz6WaXxvRNrb5vJCGQ7
uYGzRHmgj8tZOtpZ4aAVvQ4gtOmogJ3PHunh52rQv5LTp20W1sIrmgXUn3F/LhegLxrOJYZtc3tq
raZFbpiGL52pf9RW/Y+uj/8nTR1w91eP/n/uq56pAz/K1y3Vl1/6VyCMYOaISMDycD4Zxr9bqvYf
5gsNGHknbALXpEv3TUsVXv4qsLd8QW8Vfd6/PR0YYEmjQjOp/2NPx4/AgdVQiwLOhQ4Pddt5JaZ3
fCWzqLfRl1WetWlQl+ZT/0Re38bG5lUrooa79MJsfMUK6e+p6jeGqG5l+vmbT+32T63tt66LHzuW
vA78z2jxPKjm+iuxazlwljFaXgc9jG2W+XS76Koqc1WS/cZW+oPIcH3L31zq1VtWs18gu+BSQ/um
G9zrlVlDeON2fW/ghzcKofOv39zPr2ivVAGsOrAvvm/HEmnp01Enf8oAHyXnbhdP9ZVeaAEdhFtA
b/dV0v8uJP0HXSPvkiYqumF65kyr1l76NyJXTBLCKGhBhrZFF24GmCQJiktrK2TlWQ6pm5ynaXpL
k09V3dGQ/ilO89+4V37o1796Da/eNxDtHFwtryElk0y3uyCLy8Ma5gIH5EZ43uHXH/PP7iGDR4kn
idvIeXEAfvOW+4QeQN5aXE4x2eppsUXi3qUrkzIA/PWlfvaNrhaUVUGMJ+q1Ixr2uJrj3iRRzAYj
AsqvLc79YpzRRAZsmXgvxf7XV/xBkWtjwMb/hSfKXL/VVw9I7ftQ/vWW1jmoJnJbs6d2TW+YZ2sl
16GQW8QFAg3EiGT+c9n+LkXq22fzJwkWeF1svBzMchj16K80sgpcAsGZQNNdq72Ftn1aGvPeKBC9
Z3loZPYetd1tHFE3Vb951y/w9++U+bzt1QNObo3HMvpaiBy5ddSKF2esrZ+nmmRB+6K7+Z0hUwqZ
Wgdc+lTGSBvnZqCurbRz5cWXxcLfyL94HykP+O29LrLQ1O1nlXhPjfVh+h/qzmTJbSTLol+EMszD
lgQJzgzGrNjAFAoJg2OeHMD39J/0j/WBrKtNJaklq971IiPT0kICCTh8eO/ecysUA3GoIZnK/Nzr
HtKqf9RKmsZO/bV1XEqJXkH5OSu3qRI/eNEULHuAsCt3i/Zatcdb1f/7nrflq+JQNXXI8bTefnpj
Z0+6ekQBnKnY+aD5cim7KJCNvCy6f4pdDXJEtFtWtYsQH/95dP3qjv1+cVLGWHJY9HAK/st0oaW0
06TqojnC1lEj+C9aqN3tSbUG7G6ruDBPdOwPdIKhYIxBi+v+z5/gd+Oblh65hyxrrJ8/je/Q5sRU
tgva0hs9DpqduUZfPm/gjuur2qDoZ+kFDY8uXtXV/JcR/ruLw7oxMEpy73/x8SNszZsG1Z4vVHZv
zn3H11MblKq9smqzW0mHmrTXv8yOv70oOV8mHiX31yZdYQ6Oo5B9QMWGKYtwbhErO9X46tTleobC
WoX3pan8ZV34xajEc8Yi6vGgHQzwv4B9gO5RIB15lavMn4zmha6Kr3TqX97bX6diLsNF6BhyEe7r
vw4nmhUDfVQ2kBPn2Mpu97x526VXZvTxlz8PnN/OTrB0NN4YOp2/QGyAxMZZaTF0Q3e8ttIIxny6
2cxUZcNslTYPxSA5MIW3xWr252u7v3BsuJ3LoQ1DFsPH/dU90HD4i7yEtiK1ODp4KOqvJfWCVd/F
X2z7NEkFzVkcvyhWf59u+7gLAG89gni/NJ74Oi+mkwTsMD1SOK3JaRkDVREfKPIDf6yyJ5Q8b+IM
J32D/39JwEmpXUlOiMkn1dyrevzVStTXvqJx1CWHDo5B4T55MSr7Tn/2OMxqin5nom2SinhTo/bW
Nd4j/bZj3XRgxbtdOhbvUjoB2Ws73VWgmaTGR1g636oWIeI4nKJOAkDtXkxD/ZhUAbC229nSvVkh
/59FwJzrU6ZVO4cpa1KiXbpIGYtLXqZb0KRDuGsbgjsQdjxQHgMvp9dfGiSNOkmUUpHl6s+P5Hdv
lQVRCUAQNv9fLCQSOipVAt6qXmfemkznAcTOF2+DWv/swthMORK5cKL/fNVf81CXgcD2zkE94dKR
/8kil6P8wbPcc9mB+hMgVQG0Rw3JsYbPS7f7JCqKMjYEUaH7aZiuw7Df9pTDmw7NvzD/DxPajx/n
p/dPU8c2smzcqapKiCC+BqVrg6Fzdg2VjDp8LUigywxl/+e7sKxQPy/WP171pzkcfZXUkCglft6L
jY0IsTAo/zdt0DY5EtZ+8+fL/boJ+9d7/tOaJaNFHehyOTgSGxu5sT4nez1cAu0XoWaMh1D5y+j6
2zf8eSeUIlKY7YFlksugdrvWYD0HupcIxNdR8bd16W+XW6bZH3a0ExGQqMj4hnZM0Wwgn4YbKR16
ZjViSvMvS/D/MohNdYH9LDb/n25ozWbDVLoOMYIrN9O8CzkGijkPHI8IlU7ZxlwSaLqvtlcDaHAp
7VULxdRdaNvAX//8dL+n4fw6mthiM7+SgfodpvHDl7fUSbeW/guFc3wknrKOwJEjvT1TVAwwqG8a
jfqN5k9YoBR9YMIjfoUGi5dsliehpp+G8S8j7reTC967f36kn56Hhgtg0mbe8kyffUHGuxja9eTJ
PXVCXy2xLamUhRPlLw/mt8PAAQqBOw7H+/dcoR/uxEymshHlLNpR5Dzp5RKkMRVPMIJvS2LwZKj/
h03CEnL2z+stn+eH6/VOSrq4xbCrTPMZ78yqXrJqhtc/P+DfbUV+vMryev9wFVEIRRcm32rRTydj
u1anaG3af7Ps//4yi5mRIU3+3k+XycmXQyaFwkZz6/dQwZpB0OI1QhXz56/zfYr/ebxy6NRg+6gW
YKifBgdID7BLJnse2atbA95rR8nfwXRmTHcVgnBiRmhLnrTOAXvc/GXq1bTfxEQCLlQ5IJquauPc
XAbvD/cTp22YK4TcrEujGDcW3YtW0UowAymBLBgFV0YJEhcer7OBPRJo0rMCE/v+KoIsv1Lx/hyi
hkwQF+1IntN6cEX15NRttc9i0rlil+OPpduR7+r2FNiLiC2qq0VD3h/aiFZDUTeHMkv6S5ZGDlTw
aj9qyJSztsgCu+l2gnzufeJ62RrwEX0Gx96XdHSDsVBedPajR6llF2qTSMM9owzizrh1MoNF1RVp
kKH+9mOT3pqHMXHvTiqmCodXIdYsOp+CTsFYDduOcKe1Olse8T1h5BvuGK4XHwm092mTWmO3LzhD
e108Ab1Sl9AnWhVUDsyDYSJ6yTxw3aP9jUPHfJVZTCMiNhGM0F7bhMTBrLykzA+qTN8bFx57aHrt
QVG9Zq1BoF67CHF3M0iKiW7gSRmjy5hizR2GmZ5Plr1kDTctzcJpZ7obtN4borJiX9UlagYBuZZD
/tGeUPnj/yhxEDnlejD1GmlwTcF2sjFjjRYIc+rqOmEbq642xmDU/VlWcmW3fb+r9fnDUbx248XJ
vM+d+Y4WLLV/a36swvzewM0LNAFru9GfoqIQW8pHBY/jBNntrbBoGgvZXgw8c3DnKcFDGCodOWBf
Vc6ZK96TCm+MLGEwJ9YXL6yGVVsisIib/EV2zsalNR+ryrwqQFnKeVk2BoRBY908poY+E/mRa4yH
BnapjhGh11A4x0XyMY4OgIx2IZojwCY5al4TwDut0a+8FVOKnA5mb5i0YhMRgARzilOFXRpPTYQq
2HHeasj3CeoqboKBOLqkH9+tySq4xsp4MIb8PQQfr5T1s2HAnnLdjKQ4UuF5mdH/jw9ddZ+qkDEE
Lg2nUK558aXX1LXey9PUd8EEcQ8TKEFcxn5se6yDEME1ZVcI+CKQtMXaUsD651ZvrhNgTHWDgidP
wotM51M0q/Uq7/N1aCEQp1f5iGaadIW4FujmSnLuUGcsekH9UDFEXdN4RhP2XA/Ntck8GJzTRDSO
/W1Zs8mRx5dmprewlT1ZnC7xIfJR69rnSiu+EqYd6Hny5rrDt674zB572zqSBdzYFyxXmn2NskCN
tfWyPR31bEsTtVDN7bKvmDPH19g0w8aqUTjYX6owM1dxh0Or3Q+JRCyTr7sov5lJ+oAgjIrNM/qQ
fTxr78ncC+LC+r2nOFs6B7cuuXOa6D3uh4uBg4AYZ9im5CP0enaXVHInMH7lDVlYqEhA7qrmcNDd
V0za62WVd+H1KxgpwFlzHKfn7Or7sZTXamgfBuyQUpTHTDGepWN/qhLu5NJ8W1JQMm4HwKsLb8xb
EZanmKJPj9FkPavzmx31nyak+ymjxzAvLuUjzAjliwAVThH44LnKKlkSLFQ5Zr4GMFwlK8jvgbYB
TY9fPJLiDK8JWkGUBqzm1HLuG3Oo8EQTfqDrXz0VU03oShSi3ldrmp86R77T8EwxUH6EtXnjn7sI
yj/lV4QxNQaxsm83iboo6AWeFRK1biJOg5mY0cDLO/WSV4JYv9C7guy6iwWiNg4u20zkCP3jIdku
sViiqem0yTS6V8PiK0IYosgmFFQA7GyfEtcLYCjyLeqFDGdT0pljAN5xInUfsaNPhTM+iNQYjx3D
H0R6+hhjF2kfJNnquEaUTeRqyVZPpn0Buc4pVONpcssLuqz2OObDGpm0eisx1xQmAR61ol4XkW7k
WPmJGg8JyQ+Dqs8vZtDbInqYpmtGX4NMhWo4164hDi2ZvwlzXd124TGd4epQm8oOTUgMWB1aTBZO
nPqCxIy9PXj7RMmzYzxH2QGL4cmei2xnepmzzxLtoYa7s44r2ZHes2ReewQIRzHpRzjv4ed60ZId
UOwpMz71NJ/tuXzQhTZt+zFNt5LiJym49pNm9p8ce9gXUdKc2tp7aV27D4qqPeUkkWwcFUmSsCc/
hfOvp9q9J3P7MIai24yxSjofMpW1vSRPmGUfNHaIETzSKuzAThxgWMm2mUFSQe1FJ8C37ZG8NULi
yr5e2TkJESIrPjWR3iN4BUI+lGQvLbCekJ8rr3PCHQd6kKtdQ7RHHp2lgS6M3jajp8CGEs5X0B5t
kDfjxkCQWHpgdZWUivSUi0uR5M0nxd0aoth3+eSRdTIhO61nwrIi9UyklNwUgze95cq3Siyz9hwO
h3wOfcJpPV8qFm5i8wvdhq8kj0WXNLkDRXWKo7s0ghSQS1z7piWtHfPC4Juf8tEzUESJcONYsbc1
67bcUuRT/DzNz21Dd7LMNc3XDRMzUhJg1vet1B2OA8avlbj3mhvjsKysHBGHFPt3za6LIOmmzyQM
LSlgNmLmxvZZ3G0/mUyTrqv5VAw9zyY9yRkpALr2jxQYrjuE2S7OB8+HMv4eajnTNNGTaJE40yjS
OiMrOhYiU+5aa/4wPexqUpIJ3atqvItS87MZ5p8K0b7mJC6tMhMRRp8/NDJmFcyrki7r3O0mne+P
PjEbIti9VmWtTNkSNwkwdox9hfQ67vdRd0KgOSrzYVHlG6SwZHtVn3PFPI7C+KyO0V1tr8vMU0n9
nCj32Dhivay6n2bntS+z15oTL5bxZm8IqO/cUwZIuMlnRC6ePA2SNp2i7x2HgrgRUnXjjy2XjWsg
nq67purMFkbSMrBrXti6T9Vt1+jeyRbNs9YUxpPT1iSu1HYeYCNTd1i130hcuO8BDu7iQv0iWid9
siWPtsNAtJmjrt6yTin+0CfuwaD0RidiUHaDKavXeq7QY4HtGI7Oq1IhPUgwji3OOdO3qxDdqDTo
9mHgXg1APqbw3JpDfWDIVs9aXW319tXQWzTZHcrvfNY+JZGenwFM3gwvjbdeApg8RgNe9E+CNAwF
jM+BiTk7yG2ENudRn2SLYY/8rcrWk3uJ1Pm+J7RUbWoL1xcKjK4kHxDxsLERoXKGxWw8lUL6pOsY
WAb6gyTc/lSmwPVHZxiOlcVAF56vRqcpN7L7aSA1TRoCPROZa7uUhte6V1Bi541gwzSba1AbgrCI
wrgL7Z2dLA3OKGcDOulARoFyuv30teun7uKE2h0tseGu0PJD5CYXqYkDeZZJotxcrmjN86Hp5xo0
Ke0IG5upMSrV2apRa0z12AW2WZlHZ2atpZp3H8bjqxop6UV1Fe2oaBi+uyardoUxsvoY0UY1si8I
2jBWesNzKEgiqiPjaM0kh5AmO2sYt0P2rIGdEnTlYSEJKIgrfmNr5d60J/11wlOKX27eeSQ5bquJ
LMvQbvABjEhmEhSgYeGMz1naw/Vp5Es3SftE2oZ9shpWyrzKSXCL+SZY1h9G29yZotdfNC3MgilT
SejwSP2js9bi74jm4/cfMjXLtReh6ypysmkSKaogGfMnlZV8V1oTObLAT/MhPNjZYzTDsGCZZIY3
zW09kyRjkdkXy7hcq16rnYbE/dTxMlxtvXSvU10FEQK2M4cHO5gkOCe96HjpihLhFjvJCdOEK+Ue
vnDsc1c4+GfGx1gj3pBmGN4Nplog3Js2ZVROJ+IoAp0qp1vDyxjzgiyV+EA1suPfhbbrZpNpb1F6
V6ZckiezO04WRAEtevBhUYaLRSNeixLYNbJxsmA1X/EQMMVIytkJZ8cckbn5XW5OM4UeJxJ0RKYR
ZDdU6XLRpw+LUj3+rllf1OvhomMf7FE9pJl1iHI07lNDUAjZERwBzfCbXhQXz02/1kBFzs2ikZem
Zvi1IR8M5PPVoqOvF0V9tGjryZIDHrLo7bXk2Vj090U4XpFPoy8ftP5FSWZiOpQb/fbmYEzpg6lX
2SnG2UiWIT6GclH5szTX53BR/o+LB0CLUu1QWSyYBJ3hEMiUr/aYKlssOE9NTcBdtPgJZowF0+Iw
SNy0hnuN60Bf/Ae1LjE/81ixb+FOkAk+hQbDgsQvtM7t9Jyzcx2xNCDSsTZJ0nnYmmssL/geVAwQ
w+KEKHQAHV5SHYj1qjgU9ujPq6MTL3sRjBT24qgI89fes9IN1OKt07ICFIv7Ql98GPniyMjEu7M4
NCqsGs7i2bAW9wZxK0bgKxxwUQPh7qDMYq9DNH1s/tHkRfn0zQyFBs819lZuNngrPZbsqhplZxnl
abJiWpAqQaW9RBNYzqW3bQD1+Gr/YQ66slOiItrGKUT4Bu+UpoTNrRxHUl7R8yVDGq+JYoovHHzG
TTfV094mRDdSjKc5heiRqLy1UILiPf258dUEYzS2Tn+P2PGzzYJNCp2+9jB0KW7bEEFhPqhlxX+Q
J0WGcXqb5wGnhlubr21vwVsY3XONqViJa7mzOLoeIuzvh743n0Rel7g4SIgEQ3EMHZarQWU82uGz
M6na3fcfWA7YNOVGS3qXTkR3Ut0GKRARyLjwyfGlQ9Z3+nnEBdv19SsJt+6O3wZFgF8Hs38x7loI
CHN3DxiFrNncmzYwgfvHRNdJgMyXEFtu/DiG88Fb5OkENz0Yyf673NnQhLMZdQZCFdmrmsUiR7qe
5euiQsk9ko2oouCbx6IJUvT+x+8/yH8kQACNH6WDC+VA41Qvtvn6QTFR/TepGA8l8EM9ta1F3pbj
P4zYH9s9Mlc3OqRqosIM8wiznBsVBzMhRYbaGIHep5vZISCzVqyLGemvuW28OU4rTjht0CwmZnyy
WlGduqbwifVi68UmAwNZDL6IVNy1Jupuz114JV/ojmrKxA5jVB9TPMU+Rw10t2OxmTGNrUE83w0p
c3akf6qVcI8yaFUYw8qoOggYobuW3QEFIgcEKkqjmZQE3Nj2Npls+ZjT46tTeG1eb1mbRom/VWxq
u7QIj+GgVmu07Q5NdOyIgKJfQQwFPQ0SXdWIqJZIUBUTMYOSFjtXQYqiGS/V5CogfziDzUpcbpfD
BmGcmJfC7Lki4lcZ663ldCRyokPe9HM5+ZEsKDgQkXLp7eFr22LElmk1IaTsOt/Shn7TLt5GI0qf
lX4ej2GsvUmT45EB9+A4qaQbJ2V2RVlCL61oT6ZdcsuXHyJeRlXioHmPiQRuh57gPZLazhmUosxS
r+jRXfbJItmqNZfIJ028dTjxOb8o8Y3pWl6kQjhzll7SRc6I7wSxglUFvMUJvHZOEzTdwwBrD/Yj
bPb+1DacugUhln8uUxrmzz1LlGYmjlyVaqijUTH8qVVVzWVFRcpREIkmMshD1QrcatGGl+4unebx
vu1Hxn9tkPtXS2NDEDEHSzNH3l7obN6q+Exd/pDco5bOnhzsgPRbSv4iAgmmFJU4Cc39hpiKfJU3
z4Ywm/tJt9+GpiAF3SQ8HO/q5wKMhK+pVr8p57p7lEx0neeGO817QnIu1nZVMNdM1nCs42qEIfPU
9Jl3KIYA8nW0maRwdiYOohmCNzFSJRSynATLagqmMqQm0E6HPBtNtPk1ydWp8WkuS5YbBTJUAwM9
G/ol6fXZKJ0GW5GgPcW8FaSxc1eZTXpEHz4fuoX/CLv/pJiDdWmm5sts6A9VClpXOPMH1TKCz7RI
D8jk4h7Wd/28NCcS/VS1ftYLd4sgdiLhS4ugjLWYy0yFxaVr3slrqDam0ZkbmqzE/blqfz+8xqGB
D8Ro/VLJvG2UGedWSTlDNWG5VQhnwzparCNbVIda5xiQdHg4KEN3PkhcDBJWcq/QgVsNGTv9WSWx
UKIrjWH3NfCKPdXb9iqcuDYMRhKz0ca6415xlSQAiIOgHctDpls1caBIXhUPNEbcFzcxEEyfToAm
XOzSU0oCazZGaQBV/4pxRmyaJt4mg1gCqCsiW+bx4DX7mVHix5HbBFMMdTbPu21RM/cUCiJlaCHl
Dpaa6s9mPsHMiuvjGOOHHcWyCdWrvT6W76pXA6kT2ftMRyDmqLpqK8tcQUjAx9yV3cFJxMOQZ1+9
Nry1taWfrIjI3wwUkq+3ylKxco/AyOJ7tzf9yIPY0nGq3ia28ug2MPfbWcpNnzY8vgGqRpfHn80O
cpWHs6Xwhpep7ukaJ7AgklyZVnD6iq2iNmagJs0HRQo+SwPyK0Q7woLjUQJRs2RTNsgom+qZs6d+
sNlk+THvBlzIPrKNI9rKAdVzyJ7JlmyfLcq/cPPxoETtviGztRmZaudhXAh6MvTpKh+IforOwB2w
WHQfwsjgVVQGBRUScQ9qO1wbfYh3s206dL7YQhkkBYTqGHDzMabJ8Oh1wLo8cm1WZGVGG4A2cT10
u8ytyJwvagpdk6P7RTUicqbITk6Z4XKmoezMDjE56jLejHLxYVBS2uDFvPGXksmA/8kUuntqUpvE
3rr7NvRtcbJwPVBGGrduVWtBprVwifJyp5LFnIuaCAItWRlCJHeoIfI2UjeaCfIIs/daEu2B4xnC
9oBbfN+5urwDQTNAgrB9ozDN09LBH1xj3EaK3u1it8Ldt7y0OiKxzQijEuAKeHvue9r2MAJKPG+l
F/DOcw7XemNnlSGsF5cTpzCTA/7RFrprW57dhj2IrK/UCebHSNdeKNAucdOcrBoqXzEaFiZsJqWq
jR/nhQRWu5i8ytTSYHdZMGEQ8gZeTWNDLFQ9p26gZST6rredzpeYaQnwtJ5d5SyQ+Pl6P7nr1sgW
q+5sbcJGb3F9Zs28mmAyHrM0uzdirTvqjTgkeKgx1EMWy7oSaUeovKljjD5NbalDNgr14pZxZnrb
AgXtcU7OkWeFF08Psi6Mz43aQj82289KouHSj72N0+OddR0HWzuklcFDxC5J41yHxrPD098qyn3V
Jv8t4/u3hN//n3gasJyR4f2wsP4C83/+z//gxf5c/EL0/+cf/R/1t+Gq8DRsjTg3FX3z/wA1rH+Y
uu14yEcR30Nz5nL/rf621X8sfTz+EIl1JjJe/tA/1d/eP7CdW8g/EUNqUOGtf4fo/0tfebmyg1oF
0Z8FZfinjqWTTQRbqiT4Do58gNRgg4Kw1mncEuqDlQ5H/196pL+5IDyK71BjHbzrz1EvszohSa6L
HIdQ/C1Rh0ulNd+8Oj9FpeJrSnP3wyP5jaiczcxvr+japmYatmZ4P39FzFRJMw2kjkSpTahKHj9Y
sUVtLuI0j87q1EXaSw63aeXVA8a8fnrK7PxudDBDSWvW4FfkMexNyuopEFYwxjtjtJ7YWL9aTn2n
90ug5vS69HXnSlzKGkrc+JJrhGAuIcA9acDGEguckA9sy5TqUYzjGUPxuKkV3TmoCMKJryy3Uac/
eYWOExUZOmpixeT788Odw3QTzca0zslgpheXX8sluFhfIozDJczYS4k1tpeAY1Bc8/fA43C8KOWj
azTRtY2S5E5qj9KjLBZ5hXvoPcjwJlb8dTflHYV5u6S4ZbOoRhTSZTav2Q7g0lmSmL//mMhl1iq4
QjpBzct/lJPByZPM6iy8MO0cgPG1qzjdFy3FNLTI+drWCrAbOVjUcWMnlEpiZXgADHBsOB6sHIoa
8wx8EsAkHFV8j7UZf+ugMmNzjT+8ms/BASmheLwSZ605wTfl9/qluMmJuwkniLER4Bes7pRf+vWI
E25V1zoJQsYuFc3R65WtJ4maJ+AoanBvibR8cnp3o8/liw48laP1XK5gvjwJkV5bMd65tXvzbHBw
xQSOdFXE2GdJn1Xbj3GwhpXlRohc8vkBZKjqj7OgRkafXOQ0Hij9rofYekNJGdmyWtXp2qojagHJ
+KrY2rCaNIr/rvaos8D6ukap0wqHe5oph6Sk3Nr2Bvo4rzsbbn83q2jlC4bzanb7B1z+aO+c1WDG
75ypgyLjrJTow4PXhN8aVQ8kBao1B6QTAABqvgqpDFZh3c8RLD2RcWONw5wSpBzZaAWT+6U4EvaY
wnPt7BQUsAcne/f1qQb3ComKC2dPtFonzvFN1Rkr1oI1Sbrv8BM/GnvZHcqli6m43to7hzEezpzI
VLP3bgOOdZzsbyladIpuvD7xTDax55a0a9WgjTpgNMoO3N92NIxDmibXQjZkA2fpe23qn6yILcaY
HKiAkLDu8ln0CBdnKx4aC4+Uq9UbQ+TvlYN0ewpDDoJ6sUfefdS6LFqH9fBhV9rZHqN3nNpvSkLr
nPzYla2Yz1Ub+jqVydJeelPt9FrKEPJpKG+G0N4ySCdrMamkhzUmzkcNpGNcxIFC78Yppg/JV5/G
+tUQ8pbn54wRStH/A/rPW1Opb1k+vc86vdTktCg8vFrIFUnQAM2TNMf0IA5INUjzrb6i7z6oM6bD
x+/3xwFsvxIAO+p8vFsmEOaE2Mze42p6FU5EekV4GRzjWbHc56aEKNSL41wrm8E8jaa2UhOHPZ5F
SV9sTa9BXkfqEs+ACLdXZ5hfl49ddNYOWy6Ob47io/dYTt7eGMKbl04PNEKJzgMm40VYy/RXB38B
vA1eys5hS9gT3PStrh0MrgCy4ToW31Qtvo/RhKotvtA8bF5lLD5Kq7u3rmPWvNcatBVXTY86qnxT
NHfL36r1/WvEcDUa49CrtKrFW6gUD3CWTktSAplVzLnk0M+MBLGkx+dkNeBWewxDC0P22D3wdAPO
Htc8rsE1LPHk7kOaFwELK733fK1+aozqndZa7ys9HWKzwxPpKhYTkklXzcHjmmULNN+26JyImtpH
/BDRgFzJKTl6uXqkhkr3peT4gYVa0eiwC1ziFNF2CTVbyJtn1CjvY9J/1LRyk7BcxyHN7Da5dLw8
hYiu6DO+qal7GQoKt1H1JZwxK3fyjY70tq6LRyULlqfpdILJM+nfo0r9So8vdW5qI548W78JRlEr
06dMl+9zy1HRKAdqpeNpXkR2bsHcNMmzIvODNe2E2RHS5t6Il7st4SfT1J3CunrNtpHpXrWuP9kZ
yRtd9ckpEJQ79Yqhduv80CfRHcZ9n+zY0XJausDJRGYDUVnTsg9Zx1Cj4cu2fY1kJMJXGdXyTRKB
nC4Ve5rX9GpbzLhhma6dzqXnl7low5LHQS0f26S+K/p64fQCpePfrgaqJ8JusNK9R08FaSia3dg0
e47bvBlTeFP5At9/oXbUi17Ge8YBSd0iDMKmfVCgr6zG1gucxjinHroKHB71MitFXTOsegpGeNqZ
osu11LEvLi9pn8IZMLRr610WCQLYMtTS+YeWAyKJhpEBkRYnaWvAMGhwtDRBVkBAfc2ihMQWOI6d
WxLy7vEozDGwMJ7wlcU9+NyTovMeWs7u+1h1ekLfNefUmOTyjs6zQWEhNJXHUhVPY5UcpjnfzMrg
l0QCCu8y9TZ7h27lcNBUK/ciOv0+NK3roiqYZ+U2q903qoTwAgkOf7E5ntHN9ztoAiGVRiAcV2um
aTjr/QPIYV6VWb/qlJHQgUA8wM5FKxS2EnLX79hxmVMqBZR458rRWpo0LzXls2woP+oIAZUTDd9C
ehvj8mvUox+m/JyK6G0Ww1uIO35VNGNKtDoId9e9uRh/HZX/MdCDgeTEj7CEvzxdSVCNUW/E97J3
nqnnUA2rn2LLA6gG6TUsv3UlBpaB4PcEfLiozGDUyKaOIGwq3XzuureULUsbRUeNKaOmdUi3zBcu
78u8ym3e78LduC0rl1fBK98s49yd5lfcs3dTkR1T9Qv9optX9ncGhdHGumZR/nn5rVlyT/XmNKlu
0CLEmVp7h3f9GudbZoqXDMLgqqWhHkyYnAN3zILOHdw1qcrZO/xbdJbTiJ3AKrZJrbmgzh2LIgui
I3Rj0dWwxLvmEa02FwPgXB5skBSpd3Xtk1H1vpvxeg0jSa7EU9qe9tzQ3qvQfj8ihVY2ZefQdzBr
xCr5wsYfw2xT9VqDTE33zlrC1DunjbvDu/HYjvJSp4tEhRY9RQyCaXW7ECtvbjWfVirIYCqUphIy
/XcLwthUDniA2XPNG03r85PUGeaz1ZO6Y/dAUnrix8u23eC3hFOTwAc1+3M1dOPKC8sskMnkXpAR
Ov4YS+pSwk1QWcSWX1AnXY1THR5FOIdH7AZPptW9Wl7O6deJ1aCJpPckFO0ust9iLSo2ZkjMwRzH
CZwMC2awKoidY56sYit76ziMrFH39vsy7fDdz+4udMyIubluQcmbzwyKec9bCHgJUut6GKi6msBW
fHJ2oHFn0+feKhalpfgKq+aJmRuBA3yM0+ROIHSqF0dJ52DoVeaJ7tQ3TvXFi5R+Xfalw1KCsG7G
Dh0ovVmcIlOlFEp3UgeE61sOgDcvRadWM92yX1fanVdpn4rZGwJTTd7hUlV7OSZXHXehZgt/HuVR
pa5eTcepsOgRV4FwxpJyRE9dKz7ZofwqK/O1qOp1mylBJPs9fD3EHqg3REmvs4vXpc4Px6rWxbJr
cdQwYcVuAbQNPCstZ6bTXyt9fG0KwgLpytH8T7tPbf3NotwoJsYE4TYAe1v6ivGc7mhljZveM77A
CG19VDx8zpRuOSW2lmMpWz6I81XT75zJ0lcTUYB+583jYy7AiDV4vtLHhCiIF8jNUNZ097NZzvye
gcGfglt96RLj3pvAdlpxO6wigQhQ7Vv1YUpUZWsbuYSBW1aB1USnLMk+o2lm1qqukXop0ejwUPhU
4dA+16r9BlZsdp4aQhlwpdu7cGzVYJYc1yYxnd1WHQ9qU71aeZrux4qOhQC+sVPnL7EVilM2kyKd
NakeDG52Y8ECOadROvs+UL7/mGa5Sqpxq41kVg4h/A3K2mssggCJ1OpLbbTPsZuzHc9y9GP/Rd2Z
LFXOZNn6Va7VXGnq5RrU5PQ9bRDARAZEoL7v9fT3c7IqCw5csLQ7qkFiafEb6EjH5c3ea31rq3Tt
uvQSjCpJesoYyQyIpzhx/qAv5ClbVbdrbI/dYglTrw0eokhtjoOjbpOqC5bamJIdn2AM0BJ7LgmV
VtQtslrbVEls4wvV720xLKsePW4XqFdWUsEyUADDhoQrlNWdWatMfsjI6XqHRHAi/M+Fs+EbR2tk
bOqmvLNVqryepB7DbtmErXkykmzFdmLjamNHpxMYd0Ogq+iUxzGobvu47WdqtYd/SW0yI0kAYl7D
LjpfEkeZzUw9AYwcN+i8tV2T4F2BIM2UE8wHPVxpUEzmdXlLPxEsI/jruWKzwqvIYnNOGUHUOrMG
5fMs1ibGuLfwc/VhaPIXdaSiSsmDavzBC32PejLKB6sRt0YyPPq2XOoLfq9OKmB4hCDEHd+9uGsC
ybOp25rMk26mquG6NWjc14Z/iJj8lhhMjlVuX+DOJSA75j4VzJq8ty/okX9pwlu4ZUZQ/TCwi8lg
VJT+JXAko+Cplb3LKT+sX9KeYU053MvaWz2hcpcbtmDkoGSGPV265l/YcnPiDXchau6xG9G0Dnyc
OvfnRelveUEv+yLf6nSyaIzzDicdi1J7G4ecThN8ngsM9QsTN8VSx+Y9C8aSdW8SQUhCKkYGOB87
FJLg4Wg/hqH72JTmKQnSbch2MBmL1WiOAVIORsPbRIHgB2VnYc+qnq6sat+JynCWrTr8xqR4P5le
PfPNQJ1XPiRys/krEOzd+s6RnlS89kfkcpoT/tcPgJgqEVddue4CtHGqoYcXhWX8hstWz21jnI3Q
snZ9sirHQTvRdmMdm4pxViuk1pRK+DSmuouwDUhMndvFSZTsWFvUhRqqgxrsGtIIxT5Ebu4cTG8C
teYGyAttn0b9UF3rWsPBWRK363adtG18ZVtWfFWWnFp6Y2WqHeGsrKi3gm1S2vsGWhjV3rJ5h/qn
IntWPORzdZLUspY8D9HQnOzQ7Jd1wd6qxjhXdm1FKAFLDQEXUbtT3XZDuMAJ1S7b6sx1ORzzcdEd
xPuMksxCoZNA/9PzDiDflYNKbW4d+DFk5oI117OvKcimV91Q/M6RsLGnEPme30B9eVImMmuLLqbg
XLT7nvYTuq6O2ipKQGZEoJjsMFdKIbJVKnhO7lTqh7zwxpXf+qz1Wk54SIvZImvIadab0bg2K5+t
dpa+pGzG+nisT1ZZq5TaO3dVY1zQHRIC0ITVFKe7Yqk2gMzcENl9e5uDUb7iIOXPWqGkC1ctgG+7
QIsIkuFZSIK3sRq0wlq5KW2wEnoibEahXlAmvyIXDy93JOhwDvrGH5SbvOvmTHDmhofBbqIHUt46
KpzblJ21jxduncXOMReiPTjFxMHDSwS6pmBfEaZ+J+Pa2sw2QEvW9TpLnXg3ODjQRnhYaGY5SzZd
8jDYbOd0ahEFjZoKzTU9wmxnasFTJ4L8F9kXC4hV2VNj4FyI8p5SnM4BVIOVRwE+6x4GzKEndbDA
zyYxONa6FORVZcWp9NeeQloOePc7LD0cWixR7N5+JBW7pwoifugyOdqVSXCCOokTi8wmkQ3pEAkf
+hdDXbTZGF7Y0VQuStnTTCJNQFZKrjuoM6fBHB88kxxDx84cKmphtYn4O8BvHJ1tLXaAxOYEwIsw
yFfCFDirCsR/c6B46yZzKnRPM6MJkHYiclki6fL5wVnAobkYtYe+i25LmkXruMX5icGCeqSyf/vh
VcUyCZHbUJvaC7r+uyCx9RMkGp2Ig3Zhaui8+1Zx13mpjjswpH+UGAw33Xvc1ApBUlPpr4Q1/eaz
B3trmGvjMN0VSHKjJP/bjh0reeQ9JF22SSxn3L39QF837uzQJRWvEr8LPZwuhNmoq6FvNqlV0L9w
VqCiym2Zm5iw8mAxECpiTNBm6DeXc2oQxtIbyqNtUpLxounO1mKGJu1jvCnid+SzawZ4VC4bh85i
il6/rEnm9unPqaGhkNhhIGpO591g7JMmunXj9phH9ENLzX9E1Xt6OwK15CRQTSx+p7It4+T9CxKH
dWIMz6XqPCvNi2amoG2p9syEV99nuAdmNUgBpfdOujMgwMhO0FfRZvWU+tycDiBBFnvUdv5PPrdP
pjIy1kwhkdsGUeSfUu7zoLFKt6spUYfqY+el9ITTW9S07Prj+sU0Qpw7pGWOWKpneTfsZK087oqX
uMACYjbFi6pXr6odabKg/aJo1pY90a/vK+l0HD46O03MUw41e0M2LFxxZqJKygZ7SYnGyynEBuzY
Gvv3vKKK8P1lvqjWcxlbc7mKZmPf/Whhoo1Kg69LiKQpaNyJ4rKnXlmkxiwYnJWYfiJlf/HkuZzL
hVzTMh39zO+oUqLv+pwUoLZ6RsSCJHRclJG7Sfz7Ivkti9hIPubf36ImH9UHm5h8lKCAQO4Q2/wp
A7y2U80dUBUiDSQRCDqWFqp3rTCvypQrl/IE4F80kb8niOmQAc3WowMwq5k+EneQ7XUPBQvBNYPa
/zAQv/xgrsEDId8XPs7Zw6eJrzrsfkBkJ4+p4S+0vuMgbK3lc8gQIWnBDyCeLwcVSZMa6DbaZud2
04IdStwgKXjD4pjlnse2kmbO7x/4V7fF5OfQ/HFcDXn6xzGVkx1nIJzMF4B5Vlp2RFc5lyO40Cgw
VGsV/cj3F/xqVJmGBlXJAmREu+7jBQ3PSxPPq3Lk7DR9w+KAm42aHYpHBxFmM+19DQRb/UOv66vb
tFzo+0Kno8eb+vGqubDdSaWusZAFE1lDbqhVQaW66mX9KelJILJ+GMr6uZJIZSjbKs01Flg63hot
zPeOw9IwtVYJMM20tflceu7Gh7JLqpeyGCBuEjy4N6bLXndfMmHcaU5zgQiX/pnGUdCcLodCbqPd
O5TsD3FdLdVw2kRtfPv9t/HVcyFIVpjMKsQBv+U/vnNFlpMZ93bHc2mU6Zpz3U6BV+yjPEhpG5iO
sbKG+++v+Jmp9fZY/ueSZwPA6WtnaD2OpXXmnLxiLgbjBCiPfVrIUR80b67dUcCzSFzD18ZxCpnS
aP7wcn01lSL64MtxVZOm65nKyzJzjnaceBdOpB2T0ttmzCMR4i6GBZF+P7BMvnzK7652NhI0AYJj
iAHneJY6D/GVYNtZOc4Vq8bCGO01eZ+b75+yHM/n0yjMDaHLTHpXP7f1aq3Tep7rY/r346diKo+O
O14nk34XJz/huz7PU+gQDVZowsaR01nnN1cThKvntCm8gOGdFNocr8xd3jXL72/p80PkOuS6uky/
YN8sObG8G6qEmjhh23fFAqnV2ho7HKfx0aQZCXMXuVFDfuD/1wVt+X6/u2BuEZRpWX1B33S4Q4NE
r1q/dy1zY6nqAKZ/Wieldvf9NT/b+k3ukoBhFdc1Nanzi+JhcLDm8jQDOwWup69Rw16XHW5PIxqv
a+Q5idAfzBtfWQi0mZUFV1eJD3Q+V0akL9wY5GsZPnz/qb589I5hgIFX5YA6+4qTJATA3Oc8iZwD
carZt+4Q7YTqbTh47c3UPVWecf/9Nd+QRh+HsC4fAlEmEIdM+3zKLh2r1ntzLBa4JY6pkx8R6dE3
TGI0VB6706beqw7t1mHMdtI2kyRXfZk/hVH+FDnaJaLLaz0y1lXbLeKIPMoke6LYfUdiz50tSkAu
fbjFubYZlBfD7q813bou8dii0ZLZUZj2bEXsrJBsNaX9Ydb9vAZya+xy5Fjmzs53VlES6IQqcmsj
UW4GhcA6wPVt1qt6qtjNvtgGMXHoIr5/op/nPK5qWuhs5Eb609ZqaCuNbnBMAov0PAX9ArfApY/S
N6EGF/P/v7+c/eVdEtliWhCAbPecUGEaXVrXHqPGGrrruNSv/azYpb7U0A97nISvNaJKO/G3dh3d
aRs4fZdGWBORZsIRCw+FHdDT1q6RRx51cjGd6rVRNOA8aGP69kWNnFPt0BPtkA+m1nDtxO4ucuBE
IYMWTXzt66gESqdZRapHI6cU67Fu6OmhDBka8zptrL0Wj9Jafom681Y3suM0UOQ0tw6FFV0dLys9
202BfRlbKn3A/rXHdYPEEmxPA+lnlqT+Ux5n63yw4W+Te2276VOoiY1fKC8tWlmseLcBB/pONQ4a
SRxDcelm0m2Z/vSCfvnVvnvUZ9sb8jUjEkN41Ei+b9u6Wcn3s1FaJNtUfsP6h6n4bYCev5sGSUPy
a0VtdQ74K9PE8RRwCIs2aQMoAZeR9A9pDcoZbW+MkGF5suDqV11A39dRLzGJoeYpdmHsbprBQhKU
7+RkpnkdYdL2PhzIYcyjk/yssYF4mR3P98Pxq0dkAAfUdJqpkjT6cTZ3bdd3jbEpFoaTHvOmXSaM
szJMdvYAbYmP/P3lvloV31/uDPaDEMQqYTYXiy5ChoyXRnI05abq+8tocrf0+Zv4n9s62021gOJ7
zWe9APv2p2ajmUfIjEajX8rHH7IUiFS9rlPQ/AQnjuQ4K4VCv63YKeOPrLEvPwzkVV0VPGXxtiN+
t2JmYe3VZTAUi5rXzs8cJKhuKxNrF9pYHlXlssk2bh7sBj3dYQulidDL5Dz7Mg9RI3z/ZL6afSRf
zUJIp3OykWvau88SOFhmHDnHhqidNYP53DUD0ngVY2NqlFu1YYEi9raWb/L3V/5qpJkq+33WSrYC
508BKBFRzxVMEDnvoVJYpUzlAmOM78UzJ9x8f7XPOz2dZoJsKLic4YzztVlV+9g0VeInywqscpvy
/qXmSb5Xrdauvr/WV4PaNE3geIJ3/pNA0ak0zpAJd6ZYw2uoY7dLSDZJ4x9y7j8HdLEJMtm8skaq
wtGcs3e18Qh/MAIcIWXSvEzlRghtPxn+A8Y55M1EVLLze3uoFfZAebtVrONcsPcTWS2G2/w0lr6c
76R0VTXA6LEHOvtApY+bmUJv8XZMktvpPlROY2pv3OFv79QLV0ke9Ka6aXTtMHg68egvbdER0Bq8
akMyzq3Yx+ytH0t+VW5AnBBolaFtYwL6hng6JOPQ/DAKdTnDfJgZLOTSDD++JsSkzvlDLHWMs4VG
Cmk9yq4Ku6RE4wUYm/q6MY2jYoKccbNwnnZlM3NxfQCSuhBpfysnDDp6lyZ77AaHTTA5IFEsBb+G
u7NjFCZxA9OiacMtRuMfdg1f8Ar52LYE1arggE317FHTOu6SqmY8Jx6tU9u21qUevBoFYzp2tlgZ
TviRbxyaN2QKfz+8jU/vknxk7659Pml3I+Ecspkut5vCLm47viUUUqm3L4fxlqPyvcECF2josXrs
t6y14bhTbWqKQ/KExiCehXH9HAcQMYeu8GZW6r8isLwlpZHWYfMSBd6fyXp7Q43Gunbg00Tlsmy8
TTFmBlV19qUQxq//mLBf5nWTPH1/h/qnWfHsDs+WC8MOLIc/Wy6GuKb9rK+rZjj4Hk45tlajEz5Z
bHY9N38VibFpW0Zloir3ck9dDpQ2u2bxdpeRUOeKxnY8dXCumkf8ES/mgJTFTXENGfktPWV27VBt
LrtkeLE5fH5/I5/mWHkfbJypTVJLtSQB/P3sPvZp1qUj+eJFPRylkE9gf01yc00J+Ei//IdJ9tPE
9/Fyb4P23WJCGEWhVRoDQ0oNyZC66kmdJ6vohxPnD3f1xtB6dxl16PquFVwmIq+Yuuy69wgW61ai
IY+jTn/aO3wqUJ3d1dmrZidm3DVNjnaE5klWeg+e0T7JbYM8wI95tUvzC5fDdjRV/zyK/FuOh/9l
qHtKGwyyb1D3FVXp57+Vf0a7/+fv/ZffwfqHoICP4YE1hKVE4y/+K0AUtC7RohgPmfXoJfzL72A5
/9D5DxQv2VgZtiHjKv/b72D/g3+gfKdJ1wMn1H/H7iA3RB/WCzCtrLscD+ljQFiW//3d4IOdWIWT
0djzFGsvOsR4xOdotugjCRamHdaTfFXH5t27h3T5z7//fzIA13lIh/Y//wNu4vl1LcqkVKCBZ5uO
a513NcxksAZlqglTZ5k9eAVFOW1S74YyKCHLmMXtSDNtVO8SJNdLgZwP9gYtsSECnlYntEChqiwQ
2OSqGx+JK3nw0QLjF6/KbYT2qZTbYVynCy/vdmbhE3QCMblOsK4m2qarhbZL6QnuIt1u8DMgQXM4
Ys4UWpezDEvAzu2S9GIRxYkNIpc/hq6HlmtZvYgq8VdR3jb7Jm2cE+oDk+xkUc8Vv7/0URWl0UU5
Db9inOU7vtEAsWXI3oBO+2CWJRHYUoGttc9ZqvwdcsxOlbQIZ3iFQ0ggt6IIHHQOGImLVF1OBlqK
XN/1OI3NAh+cU7L3sfD1S/A0nmTiku9cH0JG5RDvI23LUg3UaRE5G8GvCV+zbOnhcia45r5AdYcj
ISdjWFqhoWcRoiXt0S0+aVc0xaHtgvAw0qpfKIUeIxKzHy1khEqJ0VrFcZ12MRrO0VgXBYQd6hnq
wTR9Qje7Tv2V1OHOdzBvC2njjqSh25DWbgJVV3XRyDjMoprlBVglOvx43JoG2JP+Wx9se+6P6V2b
9chRWvWumfqDFXbqvHMINY7JpsoQKlrWjfxfS0F8ZgbpKRTNpVszQClnP5Js9iIxvn1RdCTbtr9c
1d43MYI9L/xVlgUILy9CzaM3+DoNBC6oxQQZ6gOR5aFnnNIKVCYUK5zR2NfffozSzW52qjPzBwFS
xbykYpMStD1hfnc1aLGYI+YR3gw8gOSCOeWWcLvmZkAhO0oXvYmdvpK++kg67JMs624hAE9L2Nne
trPYkZEgIX35g3ToZ9Krn4249tu2vB+x8WcDu8csa2FqTmm2aKXbH6VPcZUCALDp0W6EZALYo6pd
vv1QLO/OluQAvM7bsmls5ADFHBAYVmDD/mVK6IDGM91FhHKz+wg2iaQSCMi3PbPNvUL8DZ5jL7pK
0KLxe9UhiZ0bnKLVwQN04DRc2AF9kNfq0yhZCIgHVswvA7gBOAmRJCaokp1AsvovB5hCK6kKveQr
dJK0EEnmQt7Bv5YUBl3yGCJJZghBNPgBrAZLUhu09k8tKQ7Yst1VJ8kOimQ8TJL2wNbsEFr+1jOB
QNVcClUsbAhkb9o8ABeRZiS29tBKV7aMEG1lmKjfdeY1MjhtV5I02iJa2+UyfLQlhTTI7T8FqaQk
Q9i7YCKoVHNOMSirHVgX6I9quzbNqF6VsAlnWv07kHGnpZ5ra6WUn7kfdp7Pj0rVMlwuBKUqboiq
AujMbiyt22oo0dYqJ13GqwpyVgX0el+x/lrkr7YyiNWSkaxM99RAZExrrcrAVhnd6lX+PPddcUn8
W7uAb0AvSEa9KjL0VX+Lf5VBsKqbXmUJ3LimCM3HUPEvipTYVKZSktUIkvWGYM/B9aUaUAFZafK7
xpk5jeN1MNjOKootQsdSKMyxAIeRDcAzdJ0h75cvIEnuGp7WMggsqTNaweoCXKDM4EjvhVOsk9Bc
2oUdLhWU+EyCa1dDhT7U6e/KNK493wrmUZFAVjI4kdD/meFgvYtoNBq46w94v35plevNtci+rGOb
mmCnIEXMQwyjjOlpk7oHvxPDrK/R+wqLCF4yY27j3Or5pMTzIvPloYkrZcAeO8gI30KG+Woy1jck
3zeXQb91TeTvJMN/27ccYI1sLMRJQJlc016xLNYrxcOCldKfPoY2yrPEJUFZxgsrgqDhnAi4lTn5
e4PAkrnTko6cqFslNw+gO4JVNpZ/AjP4pfkUWVuHw38e+IvW78dF1RUm9n4c4YbSUhACyr40TEKT
LC9FA8wua04e3tr3zXqnywxm+AI0DhF+C6Nu50lh1stg4/VrR6Y3KzLGeSJyzx7+enACoSqR9AyC
h+mjVQ/qRIYkKhp/Lnxymj3DvmxlVrSweL/y3GSKjaxtm/p/0kPiLrXcIYdtIkgpIn+qdwKc3IET
LALAf4Za3CtZRzagpt/yml/FBlrsGnnoerSLm9ZWf9XxtZMQvdqRjcW5Df8aZvIWp9zMgwId+g5e
AGPADKaEDqCQ9pH2InLIzApWyDYf+TYy4Aq5DqHFE9uKyOmZKgO00WY+2TJSeyRbmwQ1BLlae+vI
2O2IuIlQwipofxXLMUiGrcyqKIocnUpKr1w3qYGmdaGtI/WxDygIkG5WPE5tcimx+5VJgJPNQWtH
89vAX4M/IiHniVGh8/4hxullCBQ5hK+ujIUCI/Cn7QosCDIxSrVRXAcHjSQpR0ZKQVl25lppzMcm
uB9Jncr1Vt1X5FBRWiSZi2QqT0ZUlTKsKpKxVaUMsOpklFUOShDgT/nUAUoKugBDRk+YdwlpaUwf
SZ58HjBp51l15ZQMAUShHI/5SikcMNk3V653RW8uXcdKQ3nJA4jlPheNd6M1oQqQhOjtaXRRURL5
ZcrwLyioi7qOp8VgWytI0cUsFLq0EhmHlOLpEuAowqODp4IV6OPiUUQk/hXpIgZVSWcip4GOKSrD
aiJkVJqWJJSa8V/Xre+y+WnwUyS/y6i5SogDIIzZ71eGd8izstuxwU3WokdPDbAmvAj7Eb033jW/
y6K9L0zWZ1vUVxHuRWdVePPRQk3tyeC0PMrWNC/IFZ3G37RRcXkl7rzI4jvgJ8pJC8MJe0dwUert
KUaTdRLc4cxK2nTb5qMyY+JdSFnNwqIjgbQUykDH28mw3hnKhQtLYMbeeNz4Jr5Ws7iMIKnq0jmZ
CbGLK7oHtoewsrSQnFocxdwQPF9Ea2qlt3NKP9g4nDGnKVD3W09kBM6piDbqx0LvwKc5gLb0SUOp
2N6UWfBXDMOOO0Iny+maQL9pOR5KIS2B2NcUjYlBjQgvT21QhkNn0yuWts0eH6eiH0PfqlaujmuS
mNHfmVAe1AL1SfNiEAl4FWUk8+bCu87wfjGVNThRp3ZH8Re/YIxCprPpamhoyQyOlWS+OHu/cx4T
8jhnim1jRQqlmdCQ0b/ERloZntMcjJpo6pWQNNrE9/UZKE6Wq6ZaCmETOY8zcmFazrpDfzYPEOGu
IOVtkVk/mHZsLcCg7HorxcPfRt1WsGsiVXpZ2Fq6iifPmZcaRr/EujeFdggS9cmNnG7jqFcCFelK
9cxhmQ84bHui/fR+OwjzrxsNmM/AJiO25UgSsVPEzOHPKKE8KaK5V4LAW2APuA07F1NRHoXbRBJu
ER75y7BoX7WQabyfbG9mYFWeqWX+14fmvJKmCg+UFwLDCOqYkazMuj/qHh5j8kDrRQpoAekiRuH+
Wk1IywsV59hqJvsuj2jRwEK5geGjcbJ10UGAINGUr4k98Vj2Gd0hM5oPBnNfaysP48ipvtf2pIO+
KE26bEH8zFy76ZcN2lKRYFchiGBS2CYb9as2edY+DE+aZllXig62Qwk3E67aha3WzzqiNNkGxals
xX9DL6n25JnjTOoWpFr1qA7Gkp6XBZsT0taRurgNubL+lbtAGctMfQzZnswjz7nLclTDAyNkXdsR
dq3pNZZhGYneuFfkYvGK48kZqyLYagX+J5Ps6rKGg2qEUw1AZKDKJX9UWFVnzuAbUBX+eAYhp71D
nqplUHNy0HUFMKpZTMfmEcMqpSJPuydfUdwAJZp1mls8qeyiyYfo/SUe679O60woyMfuwkM1g02x
8dY4ViGvpEyFYUV0aYOjdWCTujK6qJhlOUnyZX4XCftODRAGtl4O24Xj8KLoXWzfvQutbuolfzna
NJahzLDHVEzAmnHStfhVN8dqnbiZNyOHEIRjit1HmKV7LHwiylK32GlaxLs/EYQIZUyhP50pxzF2
TgXn3G0h/+ndv/OeHl3XhJw4DExvYbUlld4irsCB1Ve4FZ67tD7kpa2s/AC4Ru/XtNkDemW1Gv4p
e71d46u+N7M6uLTCR4wKcKHi8enNGv22lSdT9phr2AT0unPmfaQGhBwb5dbUkEV4xZ/AwgzL4CvW
Tu53SFAbax1T1ebAhCkq10OxzDJ/J/T8hvyOeO+5zS0HQG3fGWV4VAwKoIoZ77HDxfsw959SXQn3
eWDWJ1ta4jiBQPvUkej5bqodjB4LZNOJi0KAFQ1S1HJKMe2ZgZJj5TYq/gy9ctmFEFU05ohT1bwe
Fvgej1WdXyuqJQ5OV2voYopnIA3tiWsDUC7U10j0vzhnm6vOqiX9OboPSwyFYdmMM9dRwT7C8w6B
JC9b87GO9OomrdZlpv2ty87irDuqq0jTn/lcCWu250b7pLUfcsesFnVf/s7zQD0hE55OjV6pJ8yd
2jJj9IEXb7vdkLL+vpU//q1C2P8q9AedNFkZ+n/XwU55VT3nTfM3+1AIQ7Hz9ov/LITp5j90DW2H
cMiDsQQwj38Vwoh9ZC1GAQP9g7YFldj/5n64//gA+7Ctf9AgMPgTqqP+u8Wvtw7Oh+oXHUKDEhzd
HeTGmn1WGDcbu0sKt2+W4ejNM6bZdSmCZd+4kGFC/GNN6281DftUjK5jKaE/YKc0k3n63cP6oh4m
C33MO6MPXPnPf/6Hw/FLuLTRiBchLUFmMX4sw0VxY6mJFxHD3ukrDGIsMvnMt1i87SrjoB4+hjp4
uAr9htCpzTaYfxqOu7iKizXOjpvYZ1uZhH/pokzz1MefQdpCEFdrw4GYptNtMO9aDBIef1fBnYdJ
BY3TD3fxqc/AXRCriDdGd+jimbKg/q6YSN7t6HYNTXy3IT8uenSAdXtmiyTdx9XnTZintRHjvB8+
E4Q99zUMX3pv3NgFj9g92cDy24yJnC4zfob+oPfe7wqIhuc69yNINhudQGehLzAgek3eLz2BAFxL
X6/88f3NGF/dDL0/wGsIkw2+oo83g+okBqueNcu+qOG9JRxX0kvDvFD6dVQoryOBmRisApwd/pUf
u0+WYcLD9q71uLjLxu63mxZPTQEDKw5zSIXF/dCNL3mOZbc2roHPcDwQz0LJ2WUnSyulWecGq6Bl
uYjCR7uXaI1iumvG4hTosAct5b7RgX+MWUO0NRWRKv+hu/JZVcDXh+Rb6vqgxpiGHKTvvr5CzfBk
BBFvg+/8SkTGqUoYlykTeZYasPWpaVHhQA1Tg0l0RQpetr8f4BXPciO6qTvlhw+ky1F//lZYthRu
ELxiQGP7+IESBxxqF5Wo37ThKCZcw0a7adqTMRUPmLsuqMD+lk+WzuR9Q35JCrJ2FAddHy/qgu4a
znJaOPMOpzNLySFUvecud3/6lJ8aKjw23lubvoole/JnnzJE7eXZetosW815oJdHTOxgrYso+Rsk
zppCF7Xl4VVtwadQMt93fDqZozeM/TJKi8ugt66FWNW9uX2z5A8o1rSq+mk4f1JpyE8JIAmJBsil
T+/mZGrVFJZBszQg/IRu5ZPsEK7clk6nP8L7bUhuNtdKVxJ8UIlXB7w07kX3evAIAchzziA2CqwQ
t1oHUyFVyQ1gnw2RdesFwdafcGoOyaZlZHhdfucEAnOxfjtY7TFSyhVcCeBAwUJzg+eq0BFG/JTW
KL6aQhF0S7m3fF1lw+T96CXgz1Z7PP/LHFeOnqdz37TvqKuGMx1k2zBlS9t7HZEUDOm1LxxAn2xw
Zm6szTq0YjMvJPwiCK8cHTSbmz2UnHCJnOcEE5uL0IJKOiGThrGhU5zLwdvFwx4zPJUa4mJd3wYU
2/gzklXTxWD2q6Bmb1STvDYfAgROjEI7by7a3tj1PQR3SuAtHFLbwOUQ36AoOUaOssbdiM8IdoMP
IAMnPCMqeFZxs6QUbBo148Ttwe2OwcIMZf2rRqCJVy0EATsATFUfhYLlTMNdmrJgTBK/K5kxTY62
ka3doi0wO5MuLm7w0b3qgs6f9+JS0ZmbPVPTJEto9oPwQ32hZe6ho2uOhUsbST5HwlITvFEJpAN+
FT/36g8roPhqfLIYS92y6cp+1MevL2pyrVRjr1qOgBM6W7wiY1g1FidAS72TjTJJnaRQ1bsbs4Um
lDnY8JJwHzd+vqwJL6YrjUndUHHA2wFViPyyKajyk6MkZPyaYww3QwxitCZIfuYa6b4AyTkLwnYd
1nynGsz/HoRpZRV/4qT5S2L9BczpiG15i4kunVjmeXyiOKiZ9+pVW23CaN4DIYmNB8uizMpE5Fvq
n54IQt8kIsMM9RXLJNVL+SBxfHD4GJ4bt7zug/baKfpnKNZEGBB7YxlzOFf2vOzkzlmsIGT76zS0
juhQzeeO7zopbEzA8VUfgYzM8ZJxQMyf3r5VInnm/XjKW3PJ1mkH5+/exzUSFPXWrAuo4uqL3AEY
cWf+MKl8tX+SXU1b0+jmcS9nK0bY2xata7vijytXWRstssS4DB0ay7rGWtXbUK5bbaX3zbHO6lUc
xKzprfPDx9A/NROZ21xiwVVyNdmBvI2tdwuXEzuVGlokhzgepK5Midm56/oSL/zWK8qEWvZ0M5Hw
YFVAISLl4OPtJ9eoAQph0ygICGPEi0xYpuGMMzItEnxthG3Q7tu//RMM3Qk2UvarsvJVoxrPTmFg
esRY+P2e463V/3HBY3ZGXIn6GZuMe66wzHGTFU3AjQwhWLQpXnkOdA7AXXXnLgXma0FipIoO3Qdb
7tnF8vvrf55C6Vqp1DV1dj3MDWdTKLbjtOkqjS6UIsD153tD1y4Tt9sUdXyU7JTvLyf/3Nndcjlh
0cnWZHrc2Q6rjXHt2DUmEOC7+7i+9pPnQjFWwLRPCn0YRKZ/vr/gV8/3wxXPJhnRF6UzBWMOziFa
kj56FSvTk7xR+fK6dlbNI0XFaG2R95CVN2Gv/JS89sVY5RmjEkQhIFiR1bM9ckDn21ZcPkI1DTei
1e9qK16CznUAA8OqqdxXb6Dc0bU65CCNFcWO9mNVqoii+ovU7q4gAVwg0L2CHL90/fzELVFPK6Hd
N9OVqQ+EmE0HDXc7UNX+kFreD4LyL781ynvEoJEeJ85VcTDzwtJr+nwpI3rdZHgd1K1e1gvwBrw7
5FdE3g9Bopwe5FP5NFRQOkpPFduY8xdjdGQjuacjYUUUykpwxjQf/V07DuEKOeB6GtR43Yy2tUuj
cDEV/QCJg+AJJbY0Zmr31qFBtk78Vt8hNKZqG9C40BAh4uhQVznNDjjU2RaSfXlrx+Oz1tywdOg7
J3pw69TZm10j1hMxFbOir+KtF9mPWl84K6Mf+p2FYkJl0WwUs92gybOXnZKIVZdKQNCki11two4Q
sRERJFcYJ0MxKTtKNtbwGhA8tapVAkpUipJgIsYl8XMKDqxavS5paYvhyqbBuEPfWC0DMlPWbr0V
6UhzT7fbleV46TojpIjCWe6vKmtgyahhmyWWKdv8Vr4lYg6sXyX+L2FntuUmsm3RL2IM+uZVEuql
VPZOvzDSzjR9G0AAX38n1BnHVT6+5RcskCylEE3E3mvN1Z5UITdpUyfE4AwWQoHGPHG3GmE1Q7Us
bfMrEJD0rifwqQbwlE62h4t4PEIxvtBIaa6YmMLzkILGdarRWudl+mI2trqnSUpno7DL1SjKfRCU
1l4f8wdaos0xiniXaZqEr+OjXDeVsdcmof61PTI3KTHTN0IoEM5z8PS0uZXmotvC2KFGVUgrqsMN
wVwJqWwQErnhbqsoiTaFNtOlpjI6SVBclMVOdTc9EUitXKoMT3DubuxG5UYcAhXPjema4v/n9g3s
12vnuACI6gUAOzLCvDqxD+RqHwmrVK6lao/n0qm2Bj2P0Mye2nLgyOkn8hcQaWEpCPJDIr5oNhVs
KufDE3kf9O6/JtMEsX/kyqk6EH2JRdEu6Bopc8fOBvBsC+pn5QLsgSwaNYBHjF0xz/7yob1aUfxp
WZW+I5kk2tFjmjsSOy3MamJqNOtU1q2+HXWPM0zVs7ORqc8LldwTGHUju/VVoTE9hh29nyLGjczx
1jrlhgeduGUZ99HJGxC8KBMwOtFvekNJDlxyBgrjAVSk4kEwYrm3UmBrQm0P0q2e8d3oTLSIZemN
hE6PYJAFjjtRxa100HnU6RUfPrGEhVdczV09FMWTmLxhP475KZMkhIzd6KBpowmfalaxr0vE12Sj
rXrFa46Oln7mdPXAqHkEVpnKIQLwuwmHyljJRjWuQ27nu46h9nqKx2IbqeBL6BQEW3pS3SntLW+X
uGhA4tE7e/FMCWvrYYcEOyKILbNWqZfd+iiajQn05egv5rs6Khhv6fAK4NDQYw/KgAunC0cgyn0c
UAq6nEq9w5ZKv6/mQwNgy1DG6+C4BE0UQbvWhUaeY2RcW+Z2vRDjxlT05tgRruQ/cNabZzdM1TVZ
B+OmG8r3zIJ4YhvK8ACl65znU78VdhHv9JGaesz8oWiH/po747vdBflNqcWTywjVzy2b8YimzA7Z
M3MDwdlETVMmO4E6F9gJcQ9NTl7gqGgJ2VUD/HStu9QOqUeBVu61pJK+M6ZfiDeqToFexL5Hy3yN
eyFYe5Yqth4/3EnPgmKlkKy4j2yOTLMwQPLpXOsSVzxMVjrtdFihJzco5bof1b0B8/kyIvRZt4KP
sonERlo7+nlZfgv7qj4RuGFt1LiA/9GlkHXCQ5OZ3sMPo9GaVebkwbWaRHIaZgEMmTYX7MJIlNQw
BrbeDzuzoVUURJV3MsGDB960KhP1cQgVAGyurexIg6Tf7DnPJTi+SKOHr8X1tckzCrZBeJ+SHLUu
4XvUKaPNLn+ouQ5Ba+N3SxTnBtvC8W0TPEhnEnVGZvGq1UocQHHykrWFvi0NXfV7R3H2xCadi8kd
N4PbWpeAUJ1gTKZ1lBneQytH35Buc0qn8EcSlkDiTe1tELIALZ9lV7uagUBTDhPV+xzUZLg2seXd
AdHtN3Kae9dAFXsTLB78lT3ARMlspmlXNnjQ0xgP9kZ4KcoEmN64cvHzhLbKpV0M9iqHVQG2toZA
Vo/HcvDWreIE11YhJGNsB3OrKyHmpgyOh+t8z1xb3Xpt0J8de7iCiy37j6LSvW0MTGuXwaLhUHAb
eCRJcozVUdurFtFyvVm/4mRD9mF6xSZsnODg5QXtfZNsUBqZF8ir4IrRLyK4i6EdXd0pSx8mt7+R
1A4TsLvzzELeoVq4D+E2gD8d6MwUNnizsOcCMef5NOleh4JDH6DZ9LHlXr1GN+CkU2iLWlRmbqCv
o6/BoJNgGG9d0x1QUSXvgZGSaVEiXcbWvKvjSeFKm32vrG4D9Oo+Cqk/wOxD66c8xPmXeqiPgZse
0PGTi5A72xm/R/PhVUrxrI8pDZegu6QaeW/yS1CL5jjcmVEo0euF05q80VjIfW9jVO9bDZxiicVw
ipKTTLFd2G33maYqSjsuD0x95tKlbRd+NNIBbrscpPIYEtagE3piVCvCoDrAxxvd1RNIjG11IMPw
NRbjeI+sh4yme0SC0JeEJOukQ+QMH9QITetYRF7F8Mqjy9vWx1qwDw1PISqCoeCmU+3tBD7skIUx
4YWVzWA9hNlRdfYuFEp4zlO5c7uyuyhFLFcusQYjmW2ryMgRl0idDCt6P0c65tVaGu9Wr+nbqWwK
mneGcas5RTxQLk8DIXeuB30++6a3ZsVsV3mu8ood1YwSsk13Nhut3g4V7Hq0MvqB5sw0RwVpm0H2
gLW60jgiiDeO9UDeI7xdCjDyG3rZYRN3XrZSS+NQKdOsrerbrWZ7r5xm+lrY83USIalvIgFS20xf
6U2/J4tP21AygEDCiNdlRMdZXxETVN3TKFI2Smtj1C33Y5IHPngIKIV5+WhOkDyh4NRb160fvUmD
GuiJcG3TBVsZGr+hIRCw5Nq0Uu34W5Qam1bOygQqO8JIlIs14Dytw8BX4mQvvEhnP2gPivD0I98n
mqeJGAXJWKwQBoVN62w0fgOqQkA0yHkFNhi3B4tTYavq1Z2tDTYS9rpfU0mrhFesU1EqcEet73qW
M4Ck01u1XEv0quE+rDbkvtjg7HkNfVhSCfC24aOr+0thXgxUkZtU0OfOYMaVVWm9uNbIlw/pUSvN
CA/O6p+GceAPy8tr24dybzjxmnEMgQ1dfLYUU6B9m7WatHVtbmh3dhe/yZJmJ5iwE5EULft+jH0Z
W+/uVL2bRASvQupWWJ8+gn66TkWsEhKEsc5UTjR7VilomJ1psUca1TmMhhL4RKd1FzX8FEylo37o
tqNCMn1YvHYj4gBs0ARQ1P2w6sw+3udjuBExKEeicmZIH8mRHtS63CTLwDTUT2NqXvqAMiQWt+Ng
6Z84dvJbJkdrsyyUVqlWZMJlXGu8wzQY0ZmJwp0xqJMfhNO3pknjqztad83IFLtyDhMZahtHz3tK
tf05nmgpd6bScx+TYmsaQLLj5l1rh2tdju3KGsVnH1ic2kb7QxYOXg63l0QYoCKhCIvmMZUPw2T6
KXEJO0tC2WgTgpEnsn4ICLG+DiXKqdkOpCazAka8DlA2CeXV343Gblah6u0DNKa+JdDrC+W1GxAv
F8QcRGbVbGFQ3KJWHeHZliuLd3hiArRuVIaEVeBurXbQgPiqQLjinPKkBC0fvclC5TAMtOyhJNSV
ToZzUGoyezMVlGstlXXddu7GyydztkJ/hFhnr4Pmuxm0Kskw8YScQHlCOrhCCA0lVu2/E3UXMNli
3Et51BEaycSaNsfRPHk9FVNyJKQ8NK145Hrr3CdR5UtSaCvut4PVhptezQi+qrKG5JGYBMy23fJ/
1a0MzdbXlWFVN+mtbacXjpARCYjjralE1ei03eCu8xRe2aHmpas27dJeaw9BqRAjbSWdD9foEci9
9RqGsYEFVeH+EUWreqA2qhaToKsvJCA/YawaMP+7ipG5LxLablLXy4PEF+YDxSMou+JYdOSugKgP
zY0rbqejDidkow/S3Zir7zjovkuz3Fmjk50LpXkK1VHdkRj0VdUo2w1tspmCiIDUWg035Pt4O1FE
D2PB7aNMG2NTKR7jQcIrS+IldZBC27rJfpCkSy4m8tKeydZaYsffDInTotZPEbSEMUCobjd4YM7d
lu+kIS9aJQa8xaJCGGyNoLqcvOk55eMPt+NYgFelbTKu1AlK9TXDcbCXPWw5Bt9vuTLovgi5+XeE
UZYRdHGF0MwuiPQ9xp70yPDpwoCRWGozJT2Ks2fTMPMgDMaoLk7/PRxMHHkhQ4jJ0rQ1aFT9oBfn
ujKPljrMEKlx1bpNeg0J0wa9u3OoQR2LvDgquBAgbFECNRodFRS9eFJ6uBR4Xbfu9dZYCzw+3K8q
4jBF5EcejMMlSlZLcQ7YMFREqV5x0qMCBv1NZV231oZdZms34Q+eZ+7Um04KlbebQ5JcZ59MHTBh
EWzAPfRYklNjXSGfW8KTMnu/yKRRAX3V2g5QpR7o215Pgo00u89RiTlvozCem7HtKhlfwcwlPli9
7dB0CcjYYstEbi3JdTgF8q0UwTWi0rXpIq2+js45zr+pAYRLowNx1dsi3TK1Vtfkzt4m1E9+XBL/
2ZT6eeAv5UPK7ykjD1cU1aEl62nlgrbbVykKR1Dzw7YLhgoV8r5LgodO713YzXTp8uhL2TXDVZgE
KNMWuGVV8apQxC7MKnpuE+OzrIOPcCLOcHBdgIWed+RMQujeEKgQIXuvR68lfGx4U62M+bTgsty2
ZMNFhZ+3VXvIZbrNTEJXBeWAPXjKFbzVbqejaCZQO3MJhxkPVhLGF2demLF4ntT4awvH4y2jQNWp
ISwLCh2pmp0tWaDcyzIPT2cRrS1BtcCVEL90YdgPqpuujUrPLpZIyQ6K9S94fd8hR+YXbk6kBBft
a5Z67iWuRkJzKfgE1YGBeAi+X5X39TN5qdIHKvY2luJ70QT3BDirROZaay4Z4UrmAGXDybX8QR1u
icTVVolG88HRyXNLCSPTuuZUapKdJShSaEl0C9WacK4J40w0ao+Y3oOb0NsSNHvNrbwplFsTicQ3
IrpmgRseXJkFe0p9yralNBWKdgR/zl4C9E7OZlrgEgm4dXehtQlJvNiFtTWdJ0Wy1xFQgQrvr8M8
K09Tolod20bXZngOORoDHnOTWfeQRb6CG84UOCeEEjNlZ/7cjum3wi7Um1M4l6m9tVNv7AYG32uV
K+qmbepndNKW70XBvU3e5SUW4NVUWnhbkQflBYrr7GVp2mYre0i2XtBldIyys2249R5NZb3uOjLL
5ulx6iD3rU0qCxpk4vmOcFVkQcp5kG7VGCe0HboHZuTmNckYQWNTUbf0A7lZGTaaPKIdbj3iJL+N
MBpYNjFzxFm6a01DltE7WkJzj/qeogrnzh65kk9KHGxT8qiyYNKO+EpvkAAYDMHc37V+QB8rQ0ZY
jyTRc/NiLkMUReCk477W5HOTGerWgaK+RfL4peuy5gwkut+TL36awGYfUwWMgurQyCikH1rDSKXN
uBhDRV4U8SAb6XiomQFqKokI/HaCKM2ft7Y7VYHupyPCUFxrk/5VdXxwJLnAZcZO6AwGtZaefvdM
SjLKyEQ5rzIQ2yplkz6svyH8PoR6Zz1HcG6RuFn1TuYPZVPCTEXYvJuoqkABt9zdwATHJeA19FKi
cVNdvfYW6gk038rGlH12KpiWMwDVYCbbrXti2IJ4szCPUGnFumMAtiHwGB2g67GjGGESW/VqwDXb
ZMpAzSdufjiKXAdoI23CPcn+fcnXsi/k3u3N3NeT/HHyEvUIZZTGmxDVNiZeyVMBgfa4JoYuS9d5
qzkHRw8uDfL2U1Q9KioVIGRwh2r8ZkTuuC9DZ2VxEJ5IZ6UXp3sZgeL0QonB2STMd576Ov2QEaHR
xLpqD27B0TqRIzbpM5NtBOAv9PHd6SkloQy7iyRFSdm/urWgXYfofENPishv5gmbKrUCP6MXtrHi
O27gKeXk9lMG2Z0HAQ3kLQNWclD8wJJvrW7HRy8gJqyQtAct5GE7wEf6KtPr8KSYMl/reVeAThtG
dMwDEgBQg9AYm3u+A54QYlrTSiNyRC2oro1kuYSZe4wEsbQiSy/ewJWnrzONXFFzh78dh4gW3U2I
PraOhaQxsP3aK+xTFelEOaoKjhfNy7dzrzca2m/dfH8rnEpFLf8pkxtxA87FIJJ1jgFuF4dv6U43
lWuGLMaXKivIjR6bYhf2KG/UqWPgVhVIEmNINEjXh9Wg4kMtZxcLGXYHh8MT6bme7UN+ch/0ub3p
SXiDrI6ET4PxHs4qVsyN55xQoZWb9B1Zn8jpvbpMLlBpntsyb+8AFXYlInEiDQ4iAkEsuPEBjGqq
47LQjHY7TRU5ztmcF9MSLR10TNUcABK+qRgeUtuhxHzWPeKp56zO+9cO4xchsdw/kZqBGFEqzqnl
IdXR6pjMl6yfq8ujPA3L2UbCy/+2Xi5bkZxX1Bzk51+rOgGcxzZ2yQTVXeUp9UK/RhN+H81reV18
4VwktnJeS2aGtaKW5tGtqxDfnym4VYaUJ+dnKw61Lfe7wc+MsX/IgnoNSqPb2qikjKombW1oA05B
0s+msNx2bU9WuxtdNTGWl1aDgGOk08GFRA3EHp8UhZLCeNJcRX0dIkG3EmfHS0c6tR6KJztMSYDX
aqLDo7xeW3F7b5aZc+kThyh4TF5RHGd3TPyNtdrHKCXckoZJzuS4IpPNbeKDqwfM7XPKvsEQuqj3
+/gLhIWsKHMKr4PcWS6mMm1EvcVknqyGXrslmRrutSj6WnXt9yYTF8tJ5AXzdPeQNc4LximGgHOa
o8JszkJzLOquPhtucaXJGt0vi25U9bss+KRSPPqBg0tAQxK161VayWOg8c0NjSAcO3avddf3V1kl
AW4kC5S9GXsqnjXlVVfsb15wo+SvPxfS0Z6G8qrY5UsXjsw4E7V/LCbcMXaHW6yKyh1TYPU+iMb0
2GAhWxXqQIFHyvYwFZWkamHavjnkyb7QYaRPrnbitMyvr22lozPOlStk2XEnq9C8aMRwboVJSNWg
oHmvw0K/lOV4GalCHDRjssYVgEntsjwBhlY9GdJbL2s/F0486ADbeJkyxFiPvFbCDWHbz5csj5Zt
QY92JRs7zf/57PIEmc1YaTCb7UlrHY6/vMGyqjXUeypT2/31dvMn/u2/trlp+EMmvL99+M8/fnlh
QcGY32Nqtss7MHQa6PfU9wQpkD/YuCFGuirm4ZJvvKxXeUre9PIwMAg9NqOOYkYwgpufX768cHli
UOPIr1ovWU/JGqkxOp6+b6jlzK39UC0L1lX3B9q8nKYcAKg2VyISt6ZTMShkOnr5YztSsl4Z9obL
jXtWdcGcqLJ6UDTLw9xERz3RxfJtemrZLlFGRIXya8Cw7vJz0VeyuOTSC/aWKS5uR62Swivp3nAk
iU6qQzJSW6xzBC1OwcawLPeAxfaxxJZ31dtjVYgUP25WfxvxEKA4Z4La6tEzTefPCvHjtUya75mB
sCiIy+S+GT0dTr6o76QOGxomgHZJo8LdNdRmz1afprCDHfWINrk7qnpXHdI2xuJTNNHeVDi+E0R9
204SPlVQOkDqUAf3FdVChFbWxYtj5d4uNOMusXHtUlE4jo3yo81dojLnxdT3mQ8QONks22x6Encx
h/Jdbka0otLylSs7qdYOlQ+FZ68Bs83rshoNygP0fm2TSG5megKYe0CyfjX/+0hG32VLbdzM08ti
Ao0zQYtOCDW62k33BSHluI8Ms56dPoNPa3k3xl7wNJfAEp16zpAF8ItCZxtJ7NKu7Jwbp+01m8jK
CCucXcPghGfhBo9xWh6ZE3j3y4L4sGQz6prc/twGLOmHjPrZ+Y27YeySr66ZF6fau1Os1HtILek9
4H06qDRW/dimmonSfLxbFpOCZa6xI21nl+DLtXzOfBq08m5Z1B4jDwtct+20j3FQiTdT70k9C0Fi
KG2dPzH+PS7bh9CZttT+xl3uZu2biafPRvr0nMW9far70lgFMOWhpnvfFWfjxhC9abXlW3JBtt0Y
55gmtV3oaPmpJhF5l+Oij1wZfcSeKFbu6AXPqZ5RtaN6RkZGTaDILCNRsKNdguqpwgtwlg7dYYsa
HvmAyaNr9c9TpFZ7I2GwmEnEJlHgUM02x6TYonNpT0lJ0xpFQfyWhcO4HQOlPS0LpTB8wcz42asy
oNLJVN7nkdHubdkZe3qt9g2Gab2OJ4wxNdP/sQi/Qy3H91eWX7qGLptCK/fYAUm/jxtbrHC4ht+d
3LsMlaK9QCQJdygmogOZseWjo6KiXN7DzadnNYmz54HO3S7VZLqve0d/ap3qy/IC5Ocfqlm7pyRS
o00snelUCVdhgDo/xMAUbXMvP2TV0K2Fkxswh2Nta0L2vhdKVhJQTYit25R3pplNW8e2xEONNOdB
C9StGkbx3bKJUmF1Ujv5sayRtjVt9aRXmdTPQmchMSxTU3xKMWLN4VbZtkmmnvt31jIQAQzG3axk
8uNY+Mbe8r6JN8jSrDu3VB8C5GePQTO8E5pEtSsNrRu6D+XchwQOq7FZvuddd6VjGj03KmFKVEjC
1aAXKtVBLX33SGqx6yx/q0wDj+nUTzsF4sSXWKMRJJI3upw9Kt+GfqvuxQ+6sOs9BmS5j/Hp7BvN
YazoGj1+Tiv+XkJ8jEfnoxtT5ezixGk1ZSYMaAS3W1goLYdcPouvPDDl29a9+0BJBgGNWnbH0h1w
AM+rVa3Xj4GdbWEHMt7PcN2nWfBoBoGNci9D2ojq5DEIVGbCA0M1dGffzMmq12QTF/vEHd/rXhiI
g4yPtsIfr1SqsQnYtdemmkgdasNTB6z7ef6VjQ46aOoQfzX0H6AsqUqG/XPtMVeYcot2SWT40E6q
lZKpza12icqlqL6hY9MdPRhhBI8E7UcfvIs2rl7iXqMxk5WXILdYzI+8ilaok2rPdWEievjn9p+v
javXUM9VgFW1viO3F7FeT8zS2sbGtKO+Ut0vi0xhYBRTBdtWy2u8geqsGI0Yf/H8f1rHGTcwREcI
AfN6Rsg2l8IopZnIe0jFwDsv2xj1uBvvCrfO1kmdUMmYF6lkdFUO52WlVCwy7Ak4JoUbDvx+2Sgy
U3JRZdQaegSfuF1H/t68bXkW7k+PxOS2bNbJnKZcEmN0JeoIKD/z103hWGKdaxS/Npj3ovPPBYqH
6NzZ1BH1pNb3xvilUjrnAWmU81DnqA/6hkLjsros5pyruPDC+2UtoZa3y5TJXS+rg5u7D8ynz7DP
suuyieuGOAR1Y66WJ5dtIBw/vdIcT8taacbGCRfnRyRV7dS0yY8w15zHbnSf4k5TL8saDj3dJ9LZ
8JfVKk+mC/Wa52VtWZRBcu51J77LqPQ84qUnU9uoVUqrvFmS5sU5bYcfy5PLJiOndpyX6o24R+dR
JZYJFy0l6uVJD1XMsWbAjIKadwMzQsI384K5mUmNMbJHBKGZd5ETjTJsajxkNFNfYB1JprmXZYtW
U+eZ42IQCoQAGuiGnP96NK+Wsya2TTHAL9uQ3FJgMEJnE4nWWTeJ8SjtyjrkBTqLWinMtal732wt
r06pY5061erPfYwkvGuaezlhMaX3hOcxc8KTGSdUd6Vhb9ep2tMJoIL6XJcUm4OYFAJplOnKsjOJ
dobS3ZQSKGcUSjuzXm56g9ZorPGYTuqUn7qpzk8tNjngkYBcKi84LQsNrEfTZPXNUdTgTM+TyoV5
qAw3eG/Nx5yQUnd0mkMSEkKgLiPsylO4bGGT0Q+eF/khuRMn+rW0PLWhXVdGstZ6pWePUjLQB83b
IvBhRoQFcJtrEdGgzVgd3IjmXitGRMOaVh/iMNnKzmVSq+V06mO+jaaI4mbBWEZlhadzIjvMMGhO
NVHf7LTYzfmueubHHa6FcTDPiRGoYNfU0M8IBOIcUdVLNm9bnsC4THVRjufAbvJV1BtkEJa5CtPW
U+8prd5qI9FWhVX3e9h4aykSSkiU/LMa1XcGyYLRMGRSoCbWVk2s4IYYCLLpqHh+qSEXKnSyJtW8
/J4XxVr06fC1jxM6eIEze3j5swMHm2E4d7OD3oquy4Ius3sQE/UHKxvPhCwFZmpcZYd0ZiWVUZym
zj2HlaXdRYXM92MnKYFkYbKLu6nZ6ZHw3lrG2HU+T1L1FIcABBh/2Z729kPTDOGjNKLyUlg4ohXA
SW+z1IQAPJMYwKlK71Wj+1y2W3WWbQKFlNy6SAn2NBJzW1I5vywLvJrVLtbZc3EntPTkSoQOFDCX
J9vU+M/LllUNmxlMo4Yywn//PyodFCZJDVeiaql5Vr01pafa5Noe5pdAbchG/+s1U48uycJT9bdP
/+v5ggS4XUvK+n9e+cvHtuIOlnl6KY1402YMvMUc1JOIMjpH82J5tGxbFsvVkt8drraDufX/ffH/
+3/7ONyApiOAWK+1VYk6C/Alx0USNMexzZ+ivIrOE4bq+2URouzXIqsEv1Fa9yXi3ysez+3y3LJJ
h7BNxHr54+f/IX7pKZ3EiA4fvy9W8z/IuX+rQuZiYzkunilvxmX93chhOJ2DKo0SXGMS4jikz46a
vVeF86Mqmq2gs/jvouDf6ll/ftyv4M4h1DqPPhmwi0we9FFuymbg4st5Wc+8kpWZ53+Seeu/U7M6
FF0dC4MkjfB/fkMsQSSuyazym8J8kfZ4kdEx95yTPtJCmesOk6P6mW39CCzlvY+xhrX2079/699L
oT2OekKHMFP+qvXGdJUNreqVfjSYz6ESvBAz9xnQD3KUx5m52I/wl9tkXSfTJjXGh3//+N/KoB3V
dFWLcAbLMn9RYgcIs7qpjyu/7Kb3UugvIoWRXCf1V6sNTsx3PwxDP7Yz8Sis2gfCa8+2rexlDfKk
Q4TR4rLXmRKOcjhDpNnGVvZSaQYxORZDwqT4qkbD1Ri6U9IU39Je0f7gV/nt/oOJriOC5h/cRf/8
DemB1CgOkZLl6ONNRXklDno9JN5Jc8UpGr4qzXDwDP2+pFTKgO9P+8/4zSHkYgnB7ICnhb34z48P
M0HxZOQQygfrU4nJlw1dz++jZ0NqGLbG8hVg6XtW7AU6dpuyISm+Ue9PvbU1WvFCAtARheV+9Aie
kFa/aaf228xULaLkkbrSpkiCr//+k//GLIK/FVuDqqPfRv7wi1kkN6UVw/CuyatSMWV17XPntruM
pjwx7lismnchklcrOwZgg4bwkwbDn2JIfuOz5W9A/Uq2AoBZ9VfDSppqcVHYce3PwbiIIi8aQFRD
Kh8Offx1H76FlE9AuiDHjNEnBAaDiZjOcEepfp0p4ZdSgP10lNs0as8l1rik6la5DmFVWECZ1GD6
ruM2ZlNrb4x6rzNCR6fFxPcPO/N/rZF8EdcxbB2fBnboXy4humjSpKCAzEAj30HtGAzy1LBz5U5w
M1KIY9RtYjrOdaBCIW+3//7xy0XxFz0+0Ufswhku71jWL79lkFeh8Pq+9knR6FZG373p3osmTrVL
xuKAbYJICCFXlsjvOru79bM/Fx3hFpHpnhirrBMfHtF2RWa/pFNhbwfSqNXe+1POzW+POUe3NGJu
sJwTdvLP00SEE7GOfVPTzlHg84L4y6rubY6OCp1DofV7Mae2Y2VtkLObqMBEU5d/+q1+c0Mjz3yG
PGLyMoFD//OPyERYeNB4Se+q8ll8AmQIrOLXnDmLdJ0NU7GTmaXdZhjjQ+8nMnsyO3j1skTCoanN
vSppEnI5GfjR//C32b8xVhBupJoMAuacDe2X4yjUaRRZRchPUpkohpKbbNvvoU4EzCwjQyx+jON6
P1RzmCMIPQLIx1QmfpTWeGVAm0kLGYlHjgyRYR9TizDYI415jcwVxS6hTebBnaJH0UXW2vHgoagI
5nHs6Wuz0J5HL/MbhJqB0foetnZz+Uyl9OiRaEcIVq+e3T01tXq1bHg8xIbH9D95A1IxETRsU0bT
4FOadh3Pth05N6jFNc6qN8VwmpVbaNdC2E9xZj71oiJV2jlAXrRW2tRdZ49ngZDXliq3GmjTdX/v
dOWAQrqAdhL9wcPyu/sFdzr0jBaaewhqv4xqCLSyhXA5EkHQ3fWOfJzvGXHaNyskK1m+MZ3pDprW
qzSqjx4j/7+fsIv1/tcT1uWDDZ2TwMPi/c9jkAJ33UedXcMeRGxZ1+KYMr6wdfusZT0+EXzu4PO/
FEN+SzNOgc6139Si+hEoOzcMsFMC3y5z62HI81e9s5+yRlkn9HQmRw/prgaPTp3sQsP0LZO6Z7qe
8nyHi3PndOYRS/LVCxBBWBU+/xqW1VoO38eC7FGS8zB81lv6PgfuHSOSEDYSupLJW4R1DNlm58cD
Z8O/748ln+aX/QHa1dZNbt8UvJcYi79ZBlHNy9gbENpT6k5RO3JAZilJJ+0TeSP0CxIjAqZmhetc
TqQJJsVV5N1rmhPEp2vRR9C9tW2AbpemewEtr0cmsgZ+gD/f4+gxTSBPmOMplaerPI/PauP5ikaB
i7lRZ4sHqEhHrIxHkHI+3IeXsHHP05xVbufGfdC8ZoUHBluWNrMTwh2VSfGlkxI0CQEPkfrKi15i
L+o2c6F37aTVE4bFcVXbNI57p7g0bnxsUu8Pzi/tNxcLfIF4dNlzJIP9av2C4FWQfKvRKNXMGwXo
p3ZSvniO9+rO2DTrYZZEeAQ/E/QdJR/MdHfWLfbqJ6Qt6R/GX/8bFKN5psZPqEEGYBD06wAoExoF
+0ip/L4kVxm6KG13JCSKF67GMMqBw+jPSel+RhFKxq56prgbUisz8C9rFvqNEZXwWH3tBvuNzgFl
L8WbWVyouaii5nY3J0FH+krt66vVl1cpnM86VSnEecXF/T/Ozmspci5d07ey4z9Xj7yZ2L0P0hsg
gQIKOFFQVSDvva5n7mRubJ6V3bMHlBnkdEdH1x9lJS0tfeszrzHEF9I94YHiQjbrh4Wqr1Gk8i7s
0uNXOd2lqJKwT/nBkqecdvxHw7JttXxpmZBktBu8u1ed3h1UGS/mzm7vnD5Z2kV5EClJZSPTlZKx
APu7sNpnaiT0/zUkIRyh7jH9WpSY4Yaf2+WyJm9fmZgrzLUBvTRZAfHcWx2zbGTbGyOwLiQaxrkt
hya8qVg2MAJlKq5Q0v+wuyqulk6SVCiZ4uEZgx/3QbSvwIcTy0v73oBaNssG7c2HNm1ZN0kQfFSZ
iZKBjme4HFtLNEs/Gmh4EHOyRdGTDjOhv9Yl3KSBQszDTq/nIdaaDn3TQUUZio4LICe6LtXwRyvR
4lO2aSH/8YeOzjX+03WtrWuwB6784NpdBh4IQxEMOwIw/+FB02ixZSEwMFsd2Uj1g+I+adZzp4Q3
BOJl2Fq7MqUlkEqoTanw5VpTohSSLry3UzsAvhJb1qkPeH2abk3yNM10q7pJMbfvMHRH6+HRiQDX
D+5dVrQ3UvNheBgwJyXeriglbOLRIbyEj5lVLNrcvKaMaR1mgjmDcVvBV8S9bXJ0IYoYxHKMrGTs
e+bi+8h8EmQ4nhTdYu5kMvXgf5OTykGSPFAGMgLMVp/JWF7an4UpuA8BhZwZ7REVXYHoWkGiZ+r8
oXt0EoNbq/V/O4LQ8/3dnBQM4m7gJlNniT14YvLpQklt+8Kql6E7luhJemQ82bXa5fs6VBC0LPr9
6Btvo6Ehgw90tVfAJAzoBWMsLINbKWmdR/oPpayua1MuZmgLbRurWBtSvXV8bI7TARBOEV21kKJ6
Qr3Z4GXpgWf+/kGOZOrPoeT4ICjnG9Q+pqZN9RXcDoBX5LCsrQaZipnhPpDzh9jA1AAFxT0e6j9K
LTrgFLfVAunQleV6RKimVPyXAgiri5hHQU3B9OAj52TDGB6Zuzpdq67xhzobaIputmiUGijdGdZW
j6I1C3qlFfo73t7rPoYxm1fss+I5geYwG9sSPka/Mz1nJVe0Kgc92Y4q/GYNIvH3D38SR48Pb8g6
Z5eFScu07Bt8qR+S3q2Xnq0w1ixD8n1rYybZ7fGuG7QgG6Z0dj9sMw09ssC9DpG+cXz77sKdiLbA
yWugFFG5D8tCt+BrHlaXXU15m9XLAW3JpHwnJ72nVf4GtyDkrHc3nqn8Dr1dScUw87NV6jasag4k
HnTD9/dydm9zjmuqhnyDw9p8vRcQoA2xkS2hYRiNTPUC+uNKUftrq3MWOjirEt062fCcmZuZIHql
HudtBv2KwlTczjlsVVgotKs0lJB7/UaSkUXyok0V6NeoSz0Y7CPs6it0ZB4Nj38Bh6zvH0Gbau+I
FwuKg8PJoJvkHMubT2mcN+Rpj7wLiued/YpNtGQmTx7CF0FjYjy25t5XHCGUUWAT7N5U5r2lQ/oT
XY+ygVyPMA9AM4Gn9GdWre+ihmSviPco0y9IYxBvL7Eu1++wFV74WiH+xnDd6OruuEtHx/uXTWeO
T4TBhcmb4bXI4ij+9ESF7ruhhPAnaWEwLro4GxZdCW/VE5Oi/qrurXu1hIuNO/cq8GFranR2M5zA
5YTufFs+xaZbL1p5eKmtjORdM4uFzRe3GJ17Q1bHKxVz+ZlVyMoyatE3//6FnBTcx9u3EHNTMVaF
sD+pJ1XQbAU6vA3ikNIh1sd944U7ETDsrLpK2u3gdwhZQLxoQZ8W/k58dhduYZoyHG/hKAbC2EiI
k3xdQTOUCzNOPdgfjrOsVAkCXrMXckyBIb2MNLyFuk7ENhChJ9cKCPXDm2evXBVUTWYvL9zOuS+e
FicRF08qTB4mK+LjOOB2MrHHRhepGdLNUI3+XJfCheqW+9qAVALbHCGKbTsWD30PtaCSxkcvbedC
aun7u9HO3g0m0mTwwhbQnixOD1Y26JHyRRylfBNNsI4zvs6erR/abY6HwKwc/KuOWkXZho73VCXj
j0BrtoNkUrvr9h/dfde14VYob4l2oTgWmsT6WWQUHKUCcqLfxTL6rO64ESphmRGSm5Yzq7VWckk/
T272iGIvvn+qaXoq3jglAKHAUMkbbLEjPn0zJWyaxo14KNVLOWrjlYKwvygpveZ5LP5E0iUNjLNJ
im3QfDPw4NAtZ7KMld5VThNnzTL1+o3u+Q+EqAdyRYhiMUdidYgBTfSM7FUHK3uQ1q7f3oUZDKzi
cYj/nUPl892oX59fhiQKAzVvll6V/VLjegOLYolq+VUmH7o4XZW+s1MAZoJWWEUIKReNfu/D26vR
0vv+TZxoyIlXQTuJNgOK/CSfk15Xh42IlMpxDUMSkn9XHhQOuCCKbhMPYKVQt4PqH4/VtkXlTvR9
ncBzZyE2N2M/vF+4mbMnHAkwihnoSuFPIb6GTxsDoXzeEf2hZeUyL1VRTApz/SpDzcYaq3Vjt9dK
ZFNM23dUGeB1YtzyrMCBTWIeorDbdFL0LDIFxfYkRpzOUre1TQIADPiBDWXVXYrDxiircq4irZGl
Pxx3PISo43uR9NDV+p0udS+I93uaedOUwbvSueosMsfDPx4bwRmrL7cjQAt4yO1MG61lkodLFSCY
C2oPpgDdCdcwfxuJe3X8SRT2W1MDENQq9v2QeFtviH72yVs6tu6sj8pN58eQ6bHmhc4C+RHkMU00
fCsRUJhLFS2GWFlaKR7EUmj680K272nHrdqspZYCcTXrAJ2PSfiUBcVj4I33iCM9+aDIq7BmBEoV
eIybR+0xF6uSMi1fu8G+OWrXxYHKWCYoAB7EoFvK4oeRDMqsqGN00IpgHkKnnqVWchXiHjBLTR69
H67FdyEE4UqvJiYmyaw344WUoGPmhZgt/IHI/yFL/oMkmcyw8XkPFaRGQiV9wo1uG6iI9DB0eddL
SIE61T24Uw8WH7frVcq7USfzqql+JAO/EAfStvaGm2RwXrzcvMuaf3W2d/wAwC9piBfxETjT8qVE
kQCeaH2cXgotnNTJ135VzcO6eobYBkk2epElBaSGdXBDdQ3r/MKkRRfXmCaZJBAKHCCZo2eaFXWW
rVSpDQIBIei1F9P0Zmox1PWhS+ObJM9XRRIInB8ydrnwPlU5DHX1UCo4e9qk9VLwSx23UouMS2Be
lfBv9RbDnMB7HXhdgeTvB0VHf9uWf8iihNaU28C37qCKLroiglTd5D8bSb6m/XXte9Zjbtm3Ml4X
IK/YV22C8keEwCogWMO4ybX+FyIO8oWc/6TjeXwRtKp0GwKfmJF9/fYLJ9BCNIHrZQbToYaTh86N
fmBIpkb1b0RnHgOp3eO1QHJIX4DZ8iEnN4hEkhchGEeDA1zB2N8rbWAik2D8EhyUAUVinAzucuqj
WawX/qIAqumCp3dWqXUby8kK3s+PwBaoja7dm/KQz+gPXFm+IM0iB6+gty6WgvTuDaX5TTAge5Jr
DfIEVOBehqCB29X5/PtQeDJvZTWEMyWCWqpi4K84iYRgbezG8z3Kv9b8KaOGtELKT9v0afBghzN3
bNxbwRLRtH5rldZcLUtpn7bDKqqiEgFypOcrP++X2h9QVS6+OXMA6ChNdG6yQpMxn8m5RYFrmndp
Yf04atZQsFxIpY7+7JN9zcyORgaGVTZmo5NvK8zKqkkcpISILMtuHN6lOvRojrZPilo+BK79hhYl
qJWOcYTcPCQj8huYN2B64tHI3irDfQDH2gcrM0g71fytacoeKYu7wao3QmZRxkJObiFid/Vb60d3
dQfKvtPbDwdZQtFK+v6lnMwEji/FoPBmAgMOYFqTZ0CLEjfnsKwBuFV03I+iq0akbEa0RoSAYxhV
t/vCLZ9zO7zkFXliuni8vKmyoCgun3p/2ZEalCnn8rKAL3dv+UNPh36n1dAp41LwnXztvupsfaZn
xYss7FsuPL8odk/eJz7fgONVTTvRQksseOpDyyc6okcDjsQx1hi97FN93BYDinOufmUM0Z0Y2cW1
dF9rrzTtF3YT3sPbgrdfIyHBdygiqOW2l4whVZE2TW+PQRMWZSrpg3ZsQX/KHgKidacNI5l7uFN7
iP1tbAuY2hWqh6soDn5EdKe8dplygzOo44jhG/WfzNpIQX9XRGhyeb0PiFxgSavXDGX12aj+HENF
wOyt9tInLrLc09sFiUCeY6GYO8mCU9RLtNQg6kfIBoxNsaV9bMylLN7FWXTwkUjC2OsuGF18rsYW
vBvERdmFUzZC7meqoaCgSVPCrvs1PLJ9ndYUyUTNIU1utPS+2xSl/Mvm2JrlGiPMC3thOiQVmxGL
qf+++0mZZIf6mBo9DmeF7VyzgIzxnOfMSt/LvHtDFgnLmAMaZndjPBC59eukcLeapP4wsNjxEvWu
78TEMYTF+/2NHa10T5bVRKuPUlI3URr5eo5orVlnGa4aoG0l3CB6eZH73nXt60DmtR3iT2skf9e4
2LyJPevZy94ofjZIaQH2/KFiCebnpCUF9VOMoBeE7VkcDjOfPgU577y0sP6RSrZWuxkNY61l+vPQ
0kO0W6QRMutBSv1Ls5NjBTx9JCA/eE8gRsf4ZHIYtLGuJTamEMvEru9HudgPaBFrQ3FlpNK8KwBO
F/J1SooEId2bPdmV9+GpMIr4VRUzuoQeYVfmB8RRAUqKYXp+73OXPvNAW+q2NOkPujHeem71E8i8
vYh8VFR8uJzMJSPyPxjDddDtW7neNCmSZeThXgLiVWyrHpVb3YB2DpgBDf6fkunvJemPkqO79KKk
6k+dnKoUFb3evQCtvfJ7SPt8WmGf7VVP28O1ICUZ9V1gR+iQOsjDKczN5XTz/cYwRI13soqaTj/V
MCk8p0OR0YOG3ZrdP6J3gSdEU1Rwp1c0tvd5rcGH118QSbrtQ0DC5rAYa3JVFBsEmFm2D4Xh/szp
ktmhsRxNbUejBl0m9UrOHgeim9AFtnuUhoh4SqFsmDrSpPTMB1NnCNW9KdIwDxsw/uKISCznFqnO
yJGw/LKg+rgrxX6gr4+sl7EiD/T644eD3gPKRK70y67lZ3OZRn1PUIA9+P3SnIvrtBNNzjSdife0
sYipCczZfqDJ2Q0PlS4LvcQtCiqbTFKoz+11Qbo0+peQfCd64SKGMOgAEaVznFkn4zLQwZHK3ljK
ANl7237AnGem5crCZI2dulnpcrbKkWBvrHIX+UCMc7HBC0v0Y0DFxtIVai53uWYgn29iTuM9oju5
8Urp7fsFOsIqpnvn851O2sBBMdaaSqa4DL3hWWWa0SYMLnO6JaIh1EnWL98Jt0pNk5pwHLrGQsS7
BBfz0fgFdP+AEtGl8+7shtbBZQm8DBMYfZIxOyP5UJJatBH8KNtmlBGz2kP0tpVgQrY2tpUG9kQh
BV0l2chSMO5i7iWj3jFE/ipOmzUiJeo86hiIFk6GYjwKSjtZbxBd9GNKMpMBiSSIErBi8R2jMNI8
xbwL6d+sdXIA0Sm50QIyNk2B/TiWLahp1U1XSZ95i1zqx6WT0ZP2kSXZQpmapZL5YvqpgGaHH6qX
p0vYQCMmNERbRQ4rnGjARuMUrnfSHpuXuea26T2gWMSwEJhsq/FCJ+pc/5O2GuFABm1BV2ryYrUR
Dnrsys3Szt2rxNL3AfLuDuI+LpoARem+SEKOi2IXDdTb3O1XI6ro328u7VwiAJpfNvEAx7d9OjNF
1x1yZmWzucbkzsfEcDCKehYo2Tqknm+C7i7o2rUuDFpEJTKw25QqoTBVf5ptuPatbgXIfZcH0pus
omA/UoerV43/EPb3xmulmr9Exd7m8Toqx32vhzvf6J7UPHhAo1zwMCwUK4pFrelPQgf++6c7F1sM
TJs4txyhHCyStk9JmZ7K8Llsp1nSs192qndn+fW10NMXt1phUFcjuySHl9b07GWRkGd8xhCQkerX
y5ZVh3ZjGbZLGTWoUJwsvjk+WGYxl4WpqYZWG1Y/R5V8WXJeNQstPQ5H8Qd0jnTRHxUHpWTh4RXe
I4d/x0/Z3B56ub/cUqEojA5Or+6dGJVDQlRIn0eW2eMeL5Bau/B0IPrZUxG2v1opwcuweFcOnYSQ
vwGb9VLWI9KtaYBieVljRv4I8k6yHiPoK9Vq03YpmgGFHvxIB3lfK+Y+NBEzUc2bgs5VcGvTvaor
/CsNxQfvY9zWtXnwGLjXPWQWU6wIDhipgxRI50Dmg5vcFiRL6TwJ2uOKtJaJA9gvx2LqF7vSTwUB
iKwD6MUHBinBxZkH2RfkmZCzyP98v5fOfin0SOjWMASjWzNp41peNQY9moRL1aJHlyTPBs4NFmMB
qE8/e44DZqm/S7vd5Up2XWjjrTAbN6XiSSCkwe39sEflydesKyXdNIjGZ4r5C4W0+XGy6ztiXkp1
U5r5a0VYFzjD3k9vRZc2g0s8i3RkS8E2WE2xKWgzuu6lzvi5g0anA2pSXwoA5DQe2W4Z09F3MQLU
25T2XfAUVP6zpqfLYpRe8sHZisfyDWVd5+Yqb8NtiJZuWjkbxQs2uhUsG0Qmv192RTvdXDqDc+aw
QM+ZSU+CJNoMSFzX/oD/RbQtM1oQqJMMqCn36SrVlDvdeO8yBP0NOjAi1DjMixsjf/r+Ns7Vd59v
w5ycd6Fm14w1AgQHclwi6GyC4LJeBD4uJT/RDO9Kd9WleM2GqTybzG/mlpYwNhsXcR7fNjhCo8y8
yK0fQZuvW/02R6CiLF7V3N1+f6vnX6MJI4KenmXR+vgafnRT7yOnioclfrDQN0FTwp055AzsXSXY
dHl5DVtBpPLPketuEvgELSk9apy52VxbdG/qqr/wFs8UbGCSeI0Go0r8YiaBWNEat3MAAaNF7+9j
RiwiufNZsECU62gSXVgC8TYmEYkOCUhV4hGNzeOm+hT4fb/u7Box+iUo2JVslndKGP0uWglhjfge
6xcE/bKFSNk6GqwXrn0mGnJtzSafFShZe7JTbNNttLSRxLWFq9ytX6Uf4pENLpdpykNlw2nr2qXf
oAXVxVskKFfwa2cyHrwaUyLz/sINnTniDRmvGdCkFtyN49b+tBgGOsKtLAfdkh765jjp0Y1D7Ps/
I/SP23EbRSlZ49LhwJBBgaPOcFUlCqh+DWEn4/b7uzmzE7gZ5KRBhNsgTCZnBcrPMgjNoluW5DdG
jkoKhaBedlsFX4vCDH98fzldnLXTnSAGbzLoSFkGSPH1Y2ipWg27MLplb62TBi2DQP/pow8j8Bzg
Vx6Kp9zEfcUu223bprswRu9bYG9q381mVRrdYTy7QISdgjb6E8b+Flf4cplYb1ZQz7wm3Mv2SjIq
EJQ7IzR24gzqsVasinLTxtovU+tXVVg+5hVuEsQDuXHxaUfyx5APjVJjIt98HAEFDEKvpdC5VDuc
mXby0YHnwqyJFHua3vWdokF0d7plRGgcqnybOP7BAzXb3vul+UbBOmfgvOF5xOBTfPx5P6s6IATd
LYnHM/bxu6O/1Pev5RiDpq+FXrvJISMwU1NKT9hbDaWvhKuRgEqN1p3WpgcxgpvJ0LxBJr4x+lhX
URMsfLJ+lAluE/yU6TaHYfGRI/Iwaj4+If5jg2Ahh2rVI+jo98D4cDejFEmuILuSUl67bcHA/sZ3
zLscbNL3z3FuhEl3WcP2i0BLHj9J9QbL71oErFH80gKwZcRa4Q4hhrpt4ezNWNnVUD+ZY0JEshbi
3MZ8wY2YK1rxBcTtuTVlhANgm8IWiMuUKRYMaBVoqdkvUzV59BNpE4HBKcAsoJS0VisbBLn1kCfd
XKdP2iC4RZi866zmgEEII1ig+VF4K3BcraVvCu99VPJ95ys/8WIDEIPkGQMPDGLJwaxOvx1856Z2
ZIZo6oXoLaz9pt+swBxAGcGAg9pkkml5DIwaGvX9shN4S8ezr80Mx0/FWNYJb7voXvUWT5XUMecm
+h3q6N67DXMIH6Uh1K0Ryqve8EG4HoJyZWL9RgS+xgnmlfa0R221hOyzK5XgMTSyZ5NZfM08IIJ0
LpzZjiCFPChnWT8sK61AxbZ5xuDxtdazd7HJGH+sal167OgskwEhf/waYstBSpBQ71p7u8b+GiuJ
6wGhaNSpl/1Y76CjfeAacC2VybOoqUbDutdG6Y+cgpTiyq3ZvpmN+tb75nXd5HejEEVp05scPgjd
4mpe4Go9izLvVVPdpWKhUWt0fCZt92a23UM2alTY2oE/hE93GtpMcOPrPvhdRPqDVkCDHLWa6qCk
QLe1K1ElM8tllAOW0HK9m14qFg59l9kAS5YOHPOoJrAXntW+G0n6EgB9CdR5ml40BRKpyCQMmAQl
hx8MApQ1yQsquYtaN0PIpQTF0pB2EHO2YrVlUMPjq6htAmLu9x/tOVyLqTgGiS4nNOeCSDk/H4jI
KYxa0yGzRXp+nIMLMlnaeZsu7m7EgZQJcG6UxftQamYx2JYxQvu+kat5FHkUu+OmSYabUNv1dbU3
SZTT+KeVvwqUS1RnD4brX4c0Pg01BeuoUrzH0HjoxFiiE6PhXs8/Pq5r7w8WvM6Fcuzc1yMgekdM
rAC+f326vEyrUK8q5kG0i7K63Six+tqJHjMGcmYd3BsX6+wzhzrwFjDDtsLkkLL36yVReU27WqaY
9jBGKsECiL0ukAuiQ1Z40SWM5rlto5JFMqVEtBK81Nfr9fDFPKNhxJiTe0tcoy2Z8njLlngUGcla
T/uZatm77/fNkUw83a1i9kQGz7YhPn29rI8PQN0hYLXMXW3vCGGoaqG20UPe40pvRy8QUehjkVvH
JjyXzF+IQg7bmVeJvFvv3PUQ2Y9QAQxf3ioU/v/O7XFrHPSgV08m+Tr6BvYQEzYHhoEBnV5Y3Y/e
u+Efurr5wErNm9VpSXo/Ex0GS5+pcbFoVLhZwXiFdMBj6VLWdNB8gzC/cFCefWNg2pgni4bMNKQj
1hyTFJZ8crnzyJm/C+gCmahPe3k778EPqz4u95l24SgxzqR/tGEwHMP0Tddgbn99ZchYNkizRv2y
KRKVAPgrH+vXQqF/2vdPCTOYFBu/JtJ+YB3x4QURvsNe+kdNIP8x/r2Ps22NzmWSRyvbK3Y6zVeX
tmOQIEUS5yj9qrdBmP0WocMVBbvb35dheIVU1LUGC2oWlfkPnfpZoFV8jBFHs59HoGIErMWXsK9o
I8weBwgI7W1RdPeoJD9JFtM1VC4+IBVwin9kWbFKGn0t6T7WU9Vro2AQlKTjRvXMS62rY9f7yxYn
JmogsRy+K3ClU4K7aUhybBYOR1+SYH2W75pcWzqD/hE28HAloz1oRXOThnR0R5jvdYf8qDVDlCEc
85uuVK8iPb0hI90p+G3PPC3apiMAW2fWu1kGjDZ6TEdQUdScAlgpg1mk9ny88CGI73D6EP8YxAL0
U/RprV61nqQjxzUsZSzbpc34iyVFfbTdUXYhOp7tZd9aZx4cxjHeXri2OLFOry0aqSip0hObxAjH
6U3BNqJdQXEV2uqhqYZd1KrrSl8KuLgiyFwd2kEgihvIY1VdX0AVnZR7vEIG0f99B5MzNYiH0VAH
k6en+4jZ5N6W63kXK2/fP+npAEVcRwBEaDNgfTcFDqkDGsByo/Gk4KQEbNZFYYaiYsWYbtlaiCIH
fv0zDOMSpUS6ZvRrlBpquWGtikFfijyqpRcRY6goklAo6vMmTxYWIKELd3oSBLhTuLR0AqBy0xaZ
HBd8OIjD0M7G1SZ+UX17mRP/ApG0pXT4cUnA5lgmFqlD9jZAUvGxH9R7bWcLYkmdPBn5AMHPwjWZ
lxgp5f3gpls36le11K5yu7vP0zcD6bzvb/vkUBV3DemQlglfo3lkO33KUtQwrJGPsxFxoldikGVj
pnbrp/kq7+O1ZAXr7y93ivCYXG8yVA9aBxVJzx2WfiGZs7EZn0YfsTnBPSm9ReQG8wJTY98CTife
14Wrn3RNjlcH3wLjFfrWNPCEmtcEhoy8oqmX26G8CnR3kfYpfpsoKVE69Y63qJGX8CRnhybXHu2g
tSg9xLdkaPkVJf6lBTkXRuCxWkzyxYxrCk+PGNhmQ8cLsCELu2Z7JQqOkjUQEwScHw+iZZGO6bWZ
1pjUDhdCyXHyOQklokJmyAaZjw9abJDPGyCubdTkUpaEIoeyC8y18WIN5rJS7B9IRexSmovivnAb
ugvQxLFJ7ET6AYvxj+K5V0FWXol6zsgR0FW2Er0JAXTWZczhQPSOydIx9Vu37lcxurKieS+qQmE5
LQJjiFd12FnLY/dZZDSitLps2Hc6BQPLY1gmnSmOHMF6njymrUNRwJQN0Z8CWaMY7x5NIGr7raAC
iBF1HcJUJagIHhQYpIVK+P5++50LZgL4hzYHR4Z8IpER1bEPMR1DPQFzDzRjblrovWbVHgABEpXb
ymUwzbQlkcvFONT3OVOO1pzF6Di0UM/EMIZBLNxfA2o008IGhhdw9+/vUrzwkw0BVhMDI7zo9ZNv
JCgaw2+VYYlb1g9f9Rd0UQ4FagjGCJkWOO/3lzsFrvNmaNcS5nlBKhTcr28mqB1vdHBmW+aCwKMU
xsxKuodRZnrjZkvFgwtDQiuwIGLXFcRTVHvnIjQNpYN2QX4hIp7OAsQNUboJHAruMtN5HkE8D9Hk
xqsYgwecsx2XoTwgyH78FQlypJNFYvhtgFKKkPGK2m3osqfQupSwXMouYQjObl3OFGzZIN4KGsvX
BTK6oQgscrqlUdYfsd0+DYqB1F1vMzweJJg1ubordLBdvgJ6PcTOCizXTLOjC+ysU3CgWBgKPsE8
pO/tTM58E5+HggkSfpCaeicDu8n9NY2IZdXf2Jq/HbzgUXz1Yo/YWP5d2Cfn9qUF1ZcRoywGDpPy
D8Uxx0/CgtmIrT52mrowDH+G09tadJBwV5xXYbXOvfBFKZKt3NxUkoXlg7EU5ZH4llu1hyF54dQ/
+3Lod5uMjGxFbJqvL6fpYIKmLbu39+mHhD2CpciwAKLRyDpNApwKDlwK3StFf+6d6BhhLizMSdXD
a7H4biy6DSQg5qQ7mGldr5gpC6NYG0cabr3R25m5shF8GhHUBbHAgeJxJEgWuQ/12D0U2lMNvlG4
k8XgKzQzmedxvsB95cKuOW7PaTw5Cts4aMKc6hrkaTjotH24PRULGsgJ8LRuyk5eFtQ3kvYU+43w
O19hcz535XaeRoCeE9XY2J5+5PHZ9MAGP90SOIeZ01aby1Xt2b2l60gvkAWRvk2WUO761FbQlFqq
2NOJCAyv51Zngi5qiJFx2/ev7OwbI0c0yWnF4GjyIVWZm2MZRvIMN2UuUniMRpZCWlBwUgepZSqi
IPzrrb6/7NnIZpFkkOiRNdBI+bpZ67yg+e1Qsoi6S/RqcTafyUjfVq2+F+egk/8SsKMA3xr9Q/Re
Yxr5F27i7FqLfB6MLfyo42DxU8IxJDqW0o5FwiFmzEyyM+F6XsN5zMz0GEDC/KML7G0QZFdRLwMe
NWZSoF+J3rZob5XWMKcTeyEROhvdQKMLipAo6OzJ4lSBj+lkMw4wajIYyCPdLHVmNg9ygQmYo70I
pFvEthwY8qV9df/9spwyJMRXbBkMq+DAnY6sWiXoU0tswXRLhxgldPpZdT4+uVABQ3fYN3DaSsPd
FP0vEX4xHFh5UbAIy/yljdwDYFVyAS2fhU59pHqZlbo2DHcuJvmYejyIBCIqmx0i9vOW/mck+C72
KD+jkTu3HOwz67VilA/5sQcMDEBwkETumdB2yCm8tG1v+y9m1W7BQX7/8OejKHwxaOAw2vnP141p
ZwyoPQxKl4xTjpvTsPytZ1qrELCCFA8v4r8d82OTXxd1ngjq39/D2W/y0y1MQoANTzTRWm5BIPVE
Puu6/Q6PkcpWmVHVOwnjHk1pLiQbJ3IIBBSGKDQXDQ18Ff2Qr0+ejoCwbV9kW6gbFF57XavhtRuA
souqp34c8TYqZ+IcAWV2j1DxDirBszMgdGHedxifipqXw00Ko1vBbnTjAfgkvADXQWAEvbrvF+nY
Yz0J5qCcUEOgK4qC9NfblQajlENEuJcGfpozv4wwSSLZOLIEnPrWNRxUEUT47jc0qxtsHRQ8MGtm
lSKSxKr9pzJhdBf2WvO9C0PfU1w0awn8xcYsFqFf+YTXGqSDR/LPzeXdQ+65UIDwEHXurR6AoD+4
WHSC7cWrs5t50vEeozz76TrqnWQYqybyfpdqvkMjQSDiRHGS+EgY5yiChuLDweg+1vqNmSaL2DN/
ih6LFPgArEJpgYDbXQox2rTcxfdLfm5f2hSHPA9NBXD/X1e8AzKLxn09LINUg16drV2g/A1FkjzY
V+JjzmQ8Yvj/95c9Gw4/X3cSDlt6neiXkNigmXXdKtFV5c8lTVoAZNPz9gZO4l1NuSLY0wNB+d+5
OgplBAPmNijKTZ7aGBgyOgzHai/aj54NXH0AmIgzsNffyPL4Kpo7IDAFsV9AsC9cXsSb6TanP4nv
KWpyBj98vbxvmGWuqLgI+yMGNXbcPSuZb8JIs+Urz3AMqEoJrOP+xorrg167G1CF4wzyhbZKcrX9
xxb4H7/7/+m9Z7f/uHD1X//Jz39nuN0Enl9Pfvpf6/fs5i15r/5T/K3//lP/9fWn/KV//qOLt/rt
y0+WaR3Uw13zXg737xXIr+PluLz4k/+/v/kf78d/5WHI3//+19ufJEgXaM6XeL7/9c/f2v75+18W
mESqx09LLq7xzz8gHuLvfz397/9V1e/lL5wT39Ozf/cdFfO//6UqfyNTUTmUBUuMfjH7oHsXv6Po
f9N0yhBZhCGAcrRV0qys/b//ZZp/o0JhaAMby0GFSRw2VdYcf0v7m44mg5ijEyHo01t//d9l+PIW
/t9b+Y+0SW7Rcakr/uHJJgHAxnVFOwG2FFwhnvhz56ST+lImrwZ+pUhr0vyF51rbun4sFfnC2XQS
do+XomcFdxB0jTbNTwfEhbDk41LdWF1zUoWzpHXutfgZxBGXTEnnyyslnze/pRF/ZO5jGJonLAbn
Dk4JSu//Dhkc+ln169Nb++eSfF6Ck3be9MYm50EuIU8bUlgsI2jIYdTvUeS4h4hpe0SJa0vLnnoV
GaHhUngSUe/zB3q8riaSdbJYgDeTqNjbuaVGZZIgH6odyt5CYNt6TGpnEUcfUeRfiAdn3/Snq02i
UTv4gxaFXK0eSaoQG5bHHBG6YqVq+d33K3p6KWabDtilo77WCbzCC2Mzy0wrWVp6cav75hZrtLvS
V1YYQFw4L0+yLhRPgUeB4QMdc6bzIvZRN9hDuoyaBCQC0+Q+RoSv3GMHfNA9BOP64QFF1H3flYvc
jXfjxXGiWLmv79FRIVnJQAhh59MD+voNyWlldfiipqDo61eIs4uqkVeg758rDEkwHz9E0qWx7snJ
Jh6bkP6PdjeopUlwT6SqK+u4BKvtSGj9W/epqv9U++5JLHNFetVp8rzqXktf/jAYNH3/gs98MuLy
wBBouwvBuMlmihMZGmUOVLzH9jzR5Y24dGvkt0bRzekvMelwnqE//QBfeuGNn341go2icnKhPCRm
2l9X2zJDPSgMJVk26fDSEKbiMpRmInaI3SU7zZ/vn3Wau4iVBiQkEnq+v5Ov1Hb7MetD3IJzkNSW
/5bVDZZtysZp+3lWyzu5yNdJcqmSO/cJfb7qZIGTvtDxSeCqtpn+xl38yunUQ1/bCwNY6L/+gPCs
aBKSvdPPnSxoFVW0fpo2gVLJ2LdbBa6zaEdlhRHQDZTjdWM192WjX8iOzj0gX62GziAnnTGtoHH1
DPIIXuHS6cD4E4a8sd+HAvfXtReq4nPfJ49Hw5pECHSjuJVPxbqH0GDR+Ej66U2yNHFLQ6xo0Wbp
VZL5K1vp5l0aXljT85ekJkIP2RBo7P9D2pktuYl16/aJiKBvbgH1UvbpbG4I22kDix4W7dPvgbzP
qb+yvMtx9rkwYSEpJcFq5/zm+P7+kVls61OckDYwsnjnZd1rVXZns0/CsS72iRLtrAJfvX+/j//o
GHRIi94IEQeTbtX9NJ1EqcECDup62AIqVGzsxqyjKdhuUsag1eMfQpn/uH+fPu1TAx0TLLTiavDC
zq5O9iIx7xn29jxsZFT84Yf942KuH+Wu2UjNo6L5szAVuqTQpqjwQsABrvUyWN6OcnWSDCRR9/H0
J5r1b6/jWgKjoYag2Xy6d3GMdWsOKTSMBZaAThoWpv7Nrt5KKz2k5vKH3ei6uPjb5MGPQ4vIOk4l
Sm99Hkl14c1jP1R82uKezN67Xr8//6h/zpPr51BubbG8Z76wP3UCO6FaycH7CmMfb49LU+BmMOpt
iIs32WzeNlm3S5Vlq1BzvWC2mtp/2g79Yxz99AU+NU+7k5noFS6rbVI1aH6ZyugWKHBI4jzwyp9S
RVxndrt/7xP/nKg+feqnZlq1IKJijG/CkvqDvDQCK+ueErRm63BzM1s2bnhy2/0/my3wsQ6qEBx0
vd9oqaVSJ+2itF6I59GDnkRnYwYgmkcHC3dxf+2V//47f9eKnHVlzZ1FvHxdLvzHEKdPbjNlMXy5
jpKZznODivupSHv///cxn6YKt4rizpoYYmoHio8xBom5Fitnf7hr/yggQq/GL4GFa7DHWa0A/j58
5oopY9PpmIfS9DDF9T5Tm6MBz7PVzIuSOKGnFBshcZGgw7idCdjaC1pPkonF2L5rij2FlQFTwX5R
jGAdlTJT2xKD/5nW8Z2SXVRzuaUE9Ojm9eOCvVPbVU8LA1hMy6gdb6uneK+U5cmIqxNbsT9MSL9t
lRTprHJOlxDPZy00wuwi6SgVD9Hf7I30rMfmLsNd56wr8X7Qh30xbf881PxuHGV9SpiOfSNhpk93
j4j1WGQVjXJp5ncFW9r1ynlOs9ORcFZZdRYgjv69waw36vPoxr6SUJsNTfgfedhy8EZ3sGgwcesF
eNlgZpsb+yy1b/TJCe1m+fLvn/e7WYkqQp0CGuIu8IL+3nBmN/HwH6cfFK4amgWAxHza2N5bUnjn
f/+k311MckGUWbF9R6b1aWDpi7yp3dZ2w0amm6g1dhZeU02b79aWJ2Z12zl/2lb96SPXEfY/Onmj
1t0Eo8GFluCGJMeOq4jWjQtfU7SLFVben2Scv72af/3Gz+qwSdcGB7yjS8Y8uRtSfTczQKM/AMDx
p0n3Hxm2tcu7xM3pFI6J/8KnLi8EtRll5bB5wkyxy6a7VI67rNFO14aqabforG+SZKj9TNSB2qbE
EJtTlsSB2+Fonb2g9zkIPJ/XoWJYDepH9Q9L1t/NYP/5FT/dcvJNiP4ql68o6kMvHQhExkaPmu1i
Xua8v/FwAllvxf+mof11YT7dda2gLoXb4Ibsc27iAXs5xiS4yMG6q5zAs6yN7d8/8nc/lN00WjXq
/UlofPqh7UT4u1k8PpIhEHu30+x1x3XYRTF3bhbrphqqW1dt/tCldPrOb8YLQqWk9WANIKZYY5r/
0cQxSJ9A3CZeKBQqa/Rm6/XpVzPTQzGfu7R8s3BQdWrlEXc1tJQDqBVHcX/OehzIAobDMFC1YzXo
Bwh7U+HSKeZ9CiIq19SPEWj6qO4WEwqUo8pVnwPsu/cA3Rig8dPpuzZIjKl6E2Yp4XTV8jBrHfBn
rF5Us1q2jNWXeok2em8CPPMwAlHLb3kdPaguZReI9Py6hy+XWO+17N6bXt5nst5K4Wz5RrJxm5CF
1hjYMt6gcXhAV/8F+4VtrEMlNkpwVRTP/2SFBDQBxaMJjKJR9Dt4HAs5NJD1vdoezJ4SikB1KTxH
nAM8T5MGPmbOR9TFd5RXBpEno8Au3Xs7EmBby4cBwy8Mx9reV3CENO8ydl6+pZjvaj89V8pIvUqZ
1ABc60NtKg8riBiX4sRX+vEpHtywn+Md6I+nRFE/2mgtc9K2w2ROQQMMYBlKHK7taQy8WoyhVXXf
9ezJzfu7ZexDgxjAesocKTkeKxdXNS8/t9mGeo4VeGDsa4BhATGGKcASkws6/ESJQiWOFmMhN7c/
dCv9KGJzL2IGgyiqv1jFZPht9pFWKrwCq+Z7Ws0twgbo0NMHOyNKi5eb1MJ+YT44pREzMkwPhRxW
ugP5m10ZFWOYRNl7hLEQYJv2p9bVP5faeleF2DeK4gWD6c3+kjvfJsG3y/o7xHUfcxWrPo6Tl0rD
yDFqgY6ZkYGtagu1t2hAv9raR9JB7HKKY5OA1NPgIYdL8t3McHDQyWmCtPb0O1mLl7TIn3PDi4PJ
YuVZi10RowhKY8pbiKqp/ui81rL98Gj0i2gtQGv56NfJsM9tjJWd7mkU/Vu7JD8HS55IqXxL7fwS
tdG3qp8O5kRwNcGmY5zfrdYAtftNxPVTYRt+05fvSt0+TkGv4JR9bbN4OVUluWKL9ob7KNU8RvYl
L7qt0k8/i3U/0unxLrI9X8+QeuPb8D1OC4p4+o7SPyuoClgHsEdTTLqnS5pFh9rTIr+NLoAdQy9p
zzaKEVNax/ULN7OLA7aTfNFa773IF2YU5WYgXOd30/TglBbc4wXVvZq/aziSptztou572G04ytk4
E86W++TquLENLjzUqWY8xJ90U/QauTqMlSfrHk/fAecIKkYK48WI7MekHih2sK1Ad7IXtxgvVtE+
QTb9iV3FnRnHb1pVHK0a8g51444RpLoZyNl7bdT+ueuhOfZTdml+LGb8k03veztEB7PMcBCVl1V7
2eTu1hPWIaJq2Y+kScGReVpc8AlUs18/rkog89D0kfWfLBcM5PxSRelD/xjlzQ9PE+8UaHxZ/5S0
y8GHavjsKNkh5seLJN/llk7xPHe0sxIlNJ2s8fOWvJ5WjUHWWI/DSNcfx1Cvk5cevcW1MVU6JhvT
nL0u4y43qBxw5kn6dWz9LLGbVXH5TG3wAkX+sHZs0GAYcEzaHdW43/Mxx3TARQ0mRvk6/nRHm+Ro
1HwXK8SvWWgK3VIck8668UoB4zLRqZEa4Sh0MGHGXg/ZjMzIKLUlyJPl0TWacyEAIIoR941irL/H
QvvaJBb0gUqEfar+aPThErl4gRS8st3rS0UFggd0taaAvB3exgnstV6vHIE86DQNHvYQzhbQz7VR
ZWsLUeXZYmHAyDTBC1Mfljx7QHJWBhBzDj/TKj4NTrUCBV38doYkjLv8vip/kF7+Mhoe1ikVPvX4
8O5q077Enf0RgS0gCSDSSoaZY7yknfLj2pJ0Vl2oj3AZqhM2Qu0lU1xWJL3hT8oRKuobHnCmP0dm
GTQ5hCaRteCGSPuZQWPNb1Se4HVQuDe1Eh3KGEOUxqBOXjoAJeOKSjPGOr8GIDCW35uxr3yrp9LY
BdUv10lvrYEzIrMLFUrsfHJLu3GqfpjjvMeV4MWjU/ZdPYSqtnzVKJcmI+/61TqHWPItr1kVl+LH
7FmPiRa7gdPdmh12HEI3X/WK5Ci5WSYKRYcZo4iN3QJf0re5LsCacF2XAoEGosWNjYR2dsBQqXNg
Zs5RidrZn2KMnlSLMjBcremBto9La5c5+OKMxEpltIy+l1uQSpMJ05o7Iox6IXgSgq4j9rLFciDv
G8TlKUTjoVwe9ZzT1y7hWId2UN8NavICRdwsU/2cex7x1/g4WM4r0ZxvNlWXnTU/RQMe3Yz+mhuW
0riNZ98xl12tM8Ywr7b+mJhgq+jx2lA0PrPSS2WZj3YpGh/fjefaaKjeFNH3oVY3ZtW+iiW+GK24
x20zcFt8SfWaUkd+/Q14ZMpS8PDA4zqZt03cUOtR02+yLk4DpdAeu8j9KLwaedo0EWm0jR2uyu0p
yd+n0lY3Me6+9WJCZS0p4ktaJuNKWs+T1T8pLSZ+WT5u8jG6YDe97Vul2I+qLWHKLjcSaE9gxoa6
63EgVVoz2cK13SizooSDUwO3Bb3mj16ybNWUybEyanc798CG5OjoYdN9aXtND0bsPA4tnowlM5jE
0PLUSPuiRTO4dkP/Os/2rq4TZ+PKhiJMDbVuoQRF4uwnTeKwZJeUcTfLpWgd1oauehirQfdrXWpB
n6RQOvT8PBrdunLtj6aihVWiORCQCDOXw34azZtUqG6QzRXFDHOMZXYPksvmTmBiXZzVsg0pMaOV
y4W/mOWhXPuG0CeyulIPo8yVvq21SVjqeNkq/X2tYAsn6nLrptm9yEcE4Fxm3a75KulyW7C2cBxm
B67uT6MHh9uCXdoMafsh9dVEmbbbGbYTqJLrmHYAzxJQR1hDV9smq76jNsvwYsfB21SsvbCW2zQt
lV2jEw2Z3fo4K3lYx4q2mWKjDCmPw8q2Xjq/zUkOkWHcZHYFRimfX1VcdBerSTZXh6N8ceeg64bT
hKe7n0QzEoHWsfyqpiOigEwpnbCsoIHExGopMwN7ibdV17dEsTUIeiYsVvtEPY0BHqEdcGPpkIcb
TMxlNaoIf9t6uwD0a4vpsR+HVcdSPKtM+vFEi2jYCQRN0XUs78kAlFlNv8pjLAtsILaswouxPdfg
Aj01A5KhDphjt7YJKoP/ue/VHM2hVHP9piOKcijV6qbyjGQzKTNuvpMhGIukIHZLuUqETnMaN8Cb
dPoHLHnDXvaNKlq/1Kw3cBDovxRcM5JkG03nSa/jNzcR28RtzSDFJyPorYgpEJDYvDrW55b5XlBV
hpKuo6QRILRpvcrKytkh42apUSQT5KJP9lgsBbpXl37Rt49tZu1a4VbHfoMazYYWZuffpV7ck5l3
qEdmoY5p1bMW146v6aMMSoqIArhXWzOjOE3Dzlwt8Kq5fisl6tVwbrBjzvtXG2J4UOt6GRBEnkN+
6RhbLyYM9XX5IXeF2b5u6wLv3dbw0u3oPE0xDDKCYDBSujoOTCdmYE2jW9BBoAMV2n40G4cqze9E
UiU7O85dysl0M2w2zlLyRddPTHtzr2DmG8yl8yXOozPLonjvRFh+J1M/hzHjjB/H3uPosKbKWAfk
QE8ORezd6cJ86yP3qEao7Dy+Fdiqnir8OH5O5/jASDKGo9pkGzNLXrWOSwODp9uI3jlqY8LugKSq
tFUncKP5g8W5GVZ2XAVNatabya4hnlLbadczTntpg3tuaiCtQvLMDrAN1HklQhjVjY3oGutdOMno
jeXq8Nmp76YpXqNGuc9dRd9l2fRFUmdji5o22QzGtjQvqSvTI1u2qp3qAFe6FTqR+XaDhcoMuWS7
NNgoQRjB8UNhp1gbhYH0JjKD3EpmTHZ2ktpYHNAFEt5kIAAXFI7zRWaTHVg1lM6ppfNzhc/AiG+M
eT63id2HXZn/jDt5Y0ZMXIvKWqkYxnKjSvp+0kL7zPC7VVV+Xko1edO2py6b02NSLs+wQk6kbh7t
ZQYHlkQBicfUn41ECRQK3GzFEZtCKd7Gusbdox7KDSJTPbAV98Ys2oeyJbZr6hH7v1LuGuUHZoLV
fk7T74WY2DECRfddnQtiD3IOvAojuB6WjC9XrlameMiTm1GwZJI6qu6lDV11AB7ppayOqeLeiAkw
Q6rY2Qapvh6QfqaMS64CdfFh0D0QOvkCGjjOm3RCwnA7tVIURgw39z2GsN0yOC3QyG6vNPWeZYvu
4ybu+E1d6aHXxXuunww0YV4MHSwVEYaXqLZJU3dGHmC01oWqg9NaQVlgqOZYp2e5Z1FjlSsbar6e
h9J7tvgeCQy8rTcrG+l2zcYW+KNbZfcFwgzQYssDvj5izmFhglilg70p8PcIDA36sDntyADUQRm7
+pbVGbH70sfB0t6X40crlQi/TExJFwrgCP6iVgOohZdwlG/NKn4wB/k1KiMr0GAYQ3jWVuTmu7LY
HYEA8YEP2rbuVT7YxGJCVZkrjSXbdrr1oXiNCCH+TiuVqty4pRn5DrIA/OxGf2hkFyQ2Nn/aGH8l
1GPjLt5GYZW3l1o1BM5Rw5vrJcrW7r0nU+2qvZUsl8zxmkNElVVuO+KY6lggLYZ+zs0+6NTe22NK
+HUExpfHXaAtvYFTVf/B7W42ZZstQTyKPHBg5hJBRy1MUMQI3Hjw9sRrQfA4TNHl4m7V7rYTbURl
QnUamkicvY6f25isjCYRMNrA6K0DvVlAGqoVvUtUZ7duXb+YYXhr2rrNd5huigRxTTdTm9a8M54l
ZaUFIpdqMA2lGibTTnXa6mbO7GA2sx8YidfbNGU/UFK7W7HI4wpjKJBOjRI6ZaL6COsOlFt+Efpm
mdMHtR3kNlJcJNZtTMOS3NxIPGbdePT2naWeKY36YbHiYT+lez7c4bLQLjixB7mpbzUvGnaL3X7r
Ov1YgdQItQrzRobEi2JgFrC0U7E1jIrl1SAW31y9vz3JLgK9ol67Q9AP9VfHwnRo4H5GA5WbbqJ8
q4Yt0vEfBFeOcWIfIynB8I+tybxRv8vcZJAZZpwYrVqnvBz3VmZtypTAH1QQ0xKprsszG6Bgpjj8
dP15aQoc2sb8uU1TJVwM5UGY2TctMr7AVe/PUjVB/E8fckxeBxcnPWVeTtlIunseui8KG5HZUX1R
xJc+Zr1VYXAfjJHAPlUoJvWkeRDjfesbxjJutIhohzPZX4rytdCpyulKAiNVOx9gYxU7Sp8BztXL
XR+pYFGUp8qrTlod1dRAztAgvPxBZv0Jlt4YMuDeOZF+nPP5GNlzRGnvUAaZzi5CU/JxN/f6SxFl
d26dCsircICvd13tFAyLsbZ1cptXo2LHY+GxlSmoaGI4futuqdC/7TL1JjJ73yHMFvQ6Zgud5oyh
JmFixM0XL6pD5jF8/lrh13U0bEswvJajvMSUmzAGI8aX442ZDActAyWbSm5PPb/SfF+UnmIY8gk/
+m8DgdJAFEAYjY5gRgPfpO3UZYN8CyRjYaT7rNtqqoOXsSP8frCTjdIyLMnECOr5h+mwreswh2fF
7t5YqN5I0w0x/AD3I0nM7WDFPztnUtmskVITHktL/k2rRGt1lL8eKrzijdU0Xq6O8tdTBo7y9Wot
fz2lr3bzCVUnf70nvZrS406f4WUEnDS6q1fjek9vNF9bzexH4iieOSVnxr741wEPseScrofrub8e
Xv93PccGsAoKU6n/5/f+9eIeDcuxxpIvdkzQ491tTe++XA+wBBTAxwaRnV7AIgQj0+wUtY0W/68X
2ZFRbtWhNrDzW1/56/mojrETMy/NYC0Ze5aUPVeTkci6vub67nL9HCHbaguymU3J3z/2+hBpDbSb
8Sz6TstOQgeLV3hlvfvrtSgPzG0z0j+AQTUnr45ZutmD+9Yp7Q+1jMQ9cR73piyThd0Q59tZKQLy
8OWlbPP4UW3Nh4hp861XaYWS3MFhNib1ZRLAy9fzNsiFHdN4Cu26I+XIvnRf9b12Oxj22XTqDl++
UmcNXmNxIbR7OYxnuNG1PyqJe4jQ3d9cD5BEoTpqQ79bOZ4gBByaVyrSjRyy6b1kj5ioRfW90vvX
WsMVjo2ih95HRneaoF0YEp7xyIjAAjnGnLXB1iVGP155NcKcHn221Qz7Fh2Gz42/mxpPvU+qQr1P
B8M9KDZXrrfH+Zzb4pwZkXop1kNJvdeFShkZxJYab349MU8mFxzrGEPPN3rqFjggDO2uNoxMJWaw
qGcLDJQd16EOLfWuTw37wdGKZD/1bh+IWGzVUTYHq2NP4SVxtDHbucZzOukDrMWXrekC5zEmzdtO
i0EB7KAMICZF4GlYjS+VNvqJZPMVkW21hkjRDo2nVHvNWKzZz2LcXr2ZMGOZgssyHyH4R1/r2Ty0
XXxyFTU6Y9vS3OkgjsneRqfrQc+yizVhVdrPSXEaGKZPjYtvp9E6+aZo4rvOKBUZqMC6+opfY9v5
+DQZFTWgqVVQJs1I0VnW8JyrTP7bZTTsrZUKLXByJz6pNnYzcdR2ftHBoEoXczeo1nDOHes0L4y7
Vep8S2vBfoykyG5ddB86YTyieXYIahVOiEW1Fypa3J77LGs3de6quNbz8NfBWP77f0udMkM1oAnY
t3uXyRm8S23uWkdtLr/OLL3Gavv6ZGLPRLPyKIQkAvcnJ/nJQst9bOte+lFie8ek0JxHD1o7C5s+
CyO3ch6ngpCQWTib65PXN+RyQuxalOfrKcNo1O2cCnKc618bmSYYMcSvJ3/9RSbAphDL5fpoajtj
Y6pS//UXBXrAyzC7T9cnaSI/SfloJ3tOPohQQ6LB0eghqjDb6PTyx/XR7Bbug9IwL2NT1CHB5RUW
PkQ3edyfr09eTxXKQqDC9Nrd9aEovfg+LtieNT3T2dgmzeoKAzdhfX+j9M6DOb8aotGxIF3D+uso
q/z9UGotpa6VQxDIBfUcoicpOn8qUpz/utrC7qWf7kam6DtPJdArpjtWDePd9XTikYVQEqp8rueu
z1Jbmu818hx+rVgiYkTkLfV0zkdVv70+uB4qFzNWKdx0B2Q9DSfFiLeLJ+t7b0yyTbH6+U7rw+s5
TYPP0Ts4blWznSeExY2UrfmUh831sWjTZVsojYXX9f95D6aw2Q4jLxn8eo9ZNPou0QsWH/XLlVOt
dHl1ieqhulz/dz3Xlma1dzPt+dP56yvEgHqDTMsXZ/gaKb38qEcslXCNkkexDI9js1R3TeuIw4QL
BLAQHl7POVXFpGhXz43WaseygzF5PUUgNd6DOSE2uL7irzdMQp7tqYhO17dfzzdpF++meCH4ICkY
8a/PxHWydVoXdfj6/twlcFJUhEMGOarH60EtLPU4r4e/Hl7/V5fxUsDu+x+e9kgoJoU+ba8vbq8v
vv6Z6zuuJ68HetHXZZDlqWiUi5qnzNpepkfEwyYRDqDNWYJ02t31gMC/O3SSynTbzpRug1+5Msj8
btGqEgpTYx5jdZqPpsMmtGQ1eO9MfTDqk3ELVaNCGhJpb21LXIyUo36CdkCOMhMEFA1kN7Fi98+G
15BlnGTOoNA4u2kqdLYQupodTVZsZtbml+thirX//t/1odZNw6liOWKJLj3NmfjvQwtKEuvS9THV
pMnJqbXmkE7VOwkDDPMYRp4KY7IerTm4PnCimTNgnXzQGP15fG2mZdovXWU8qPVs3EYOTjODqz9c
D26Pz41ilNOGXMZEMpjgq1KZzm3aDE+9x1wjFa0OhVWkj7n0KHA13dvro37oit04FiKMrDl9dNeD
kath2zMrXF8RaSLajnNRh9cnrflVkGI+gzcrL6uh3K7EHbtZpvIi8O6rZbbc5LgtHvIctjm8oxOk
otqfbcfe1I14Vi027M7s2ad80LVNxLLajwrCwiTQnbCNrtoTzb3LJ2frxEOz72ZrzwJzC8adpSC7
jKOtlPlh8pwWVxIT8HTuicBRWuuylLF9maY4PWaafpvGJhbjLBSWlJyDLCzj+5wZ4aCXXtCYtbhQ
mU7g1LXnvaalhKpG4m5FC8arGslg9h67jUWvAZeT7aVos3taGM+2TMwtKoU5vbP6StwZy6yHhddh
gIom2Gfhnb5p1CeTR0li7EEL76Xr7yYFV3utmOZztZjz/VTYe2jQzrNMS/tuUnMQlmZgsYyZiKgc
eZd2tGj7ezDSEEh7Xe6u1zsBtcNgxV6u6oLJI5ZKh44BesicIohNkqVKMOXLTcSm6MDMYx2vB5S5
L6Iw6pAUxHyeDL5L4yo3TlVm51Zmyl2GocZdTuW37xmIBVgXOPiiWW6QWpUbtHIMy7ptz0hJ1AB/
1gYDmGPFZfnZ2+4XKyv3DpsOQtS6u3VK6RwzdkNHo4fuKZyCvYSrupeRJKcvyWuD6qQ6jcTQt0Kq
0a0tlB9DgQuNhjfyqU8dhThsHBjSILS3dvhmNrQ7ah4J1VSxtvvV/13DOQAkx92NFHSgZUuznSTJ
H8sBvlwKs9ymeSHRl3NOF2vxoG7htG3YUF6t4yKqr4m0OxJ2I9aDBFjTDYgIUnfoCm6vh+sTUzMN
IeG1qdG7U46BxmnG5/oEE9GV0fwgU+PgxHFyWqJUOdtGp5z1Kbd2Vuv+0CKWrn2u7WCEXhRFIxhh
jTd1me0dQ2r7ZojSk5OqX0Y9T89FWmXPUsNpuSyfqvXBmGYH06ycO2mq2XOSi68R7goAkxy6kENO
YikUcbo+ueioI/FkMvbXd0pN9JtZRzd0/aupTOqdtNmhXZ8lF90fWgNToevDDAfjk5Oxlb7+5X5W
zRt0Hb++Q66M7n2mBcsaIHNG70kHE/S0kitnTz5ezwiMgqbcjW+vT5EVXnym4PJEYrtiBCLRMi1a
JkILIOY5i5thW5TaD0Lz8TnSNYl90/pfY31WdpZALNAif4rrn2XcNbvGLd5ERV6EsOZekJffxDtl
ibttszQMxlDuA8/rlO1UEHyR3StiqptB7fvAKLAOVdEDN4OZbeoxzQOa/wGVqvBVCt2DReOUFuWb
nBgO2S3dC/RZkliw2mPHii+YGMjDxKkvspjvml2eyh6yoJuHc7J8WFaWIqic7zuNrogM7KYTE9tx
vanh1IzPejN8G0vwn9Q7BCKC7h47OSxETJ7UCEUiuCWw9c6wd0dgdJWeEdGsiUriYHRjRdW95U3I
dyqEnEp7ifIMK/uSWHovsI+vS3WjqeUHDuO0y/I571zcrSJj8VPUtCewUrLZGnOvniyKP7B5Wc+m
ukYaxmU0IRxW76/n/uPpuVx73fXs0OhnWVTaIYa9eXM9qFk/gCHAjD5KciQj//cJXSfhQqHDB6sI
PHlIO5kR+VKxIjdG7AKxzoXr56SMbAa1cNgvh9oE5XeN3DRafYoU9oGaxOA2LcZT17LORvILwJdd
gu+J6HlsY0GULdv1hUvtv9a9z7kgLdqgrpHlcjGB3l5SoyWdnBGO66f8Ug/T8utAxkvi1OlaAjF/
t7k+8evcX6/p1GomAD09X09d/2ZhKyo6G8BlRNe+zqp8vgY7yrQk6bXNWBElWnMsHGn5UP7YxMV6
R9zxmzr3r6pk0QwjzwjAv1EEGdDY39jSgNJH+TCl06vVpVoYKeX9OKCRciTpPhUfIywIh5D0h/QL
gXTJmh/crNtMajawvlEnksxREkypB5t1im8MZ/7KPnyVBROcmRLhBWwPy03UucB5FjdM+cn4u28n
0b1aUfujyfZUa5gwR4G45gJ47IyxuDvo9s7Vx0urdt80mRf73uGuqSzui9m86SN0Xp2ajCGilxQR
VwMIgZjFXh96gryZLkLlI3Lx1ES3QUi/an4kS/2ONHjPgvaBfJrmV4wIW3mRa46rnpxjo7kp1pEZ
1oUtTkzArwk6EjwsYqPdYf6aUPbtANW3f5Iwh9d+TxOzjhJDklGt4VUKYkxF3yvH3lbizVwUkT/X
keMXWr9tkqa9aHlkHQvzkBFD3/AroseqZkzSB7pZ5vU3vYnZUDM3YpVD6ZfrATF1d6x1Zd+Ro71E
Skztvk3FvIss49xF5Rt6iw6qUzGcF4jPZydbXi2K10Mlx/Hc64z5qAnAaFNWpjtQcgFUGLpOPuVb
tS2+L+w2STp0no8xk723ZVKi42YGLGDqtn42NfNxwCexkwyqVjXJx8w+WjgE9xJ66zjfNpHu7kTr
EluG1TL4MVTGODfTB20kGt1lQ/0yVlmgVupLmaXzV7mMfHnFyW9HV0lA2pKYslk9ojps7lI7857A
e4yH0jGVDZKInAqLk1J240Oa2kelIhJZEYImr4RVlmVBfU6X760eM2Qpw1tRrf7zqfGsCDjJ3RI5
L4QjamqAaYh6GnTTeKF2+LsTj3du1pNc7r1dTEJbV/MXImd3I3oeh6V02RIEHqPltTbbWwgBeHM5
6rMTl19y5R21xS5Xup8GNtQ+tNB7ZVGfaFFzmFF51FkylGYMfm3cOEZDuNHAFdPrn+JKCZvyTVtq
VngFFnVydL+3swiwdGVgquZ7aSOGmu17lM4Y3Sw9SalF8wJzwBFIkW+FiHJfM38k3vze6iuhseDL
9SwMAOS/pGW7yZXkdjDZZf67PvU3qnJrdWBleWWsfuifVKKQvaB/sjC9CqGX/KkWYtMh+r/q2I3u
8L/5NOxMKK36L+7Oa0ly61rTr3JC9+DAm4k55yIBpCtv2t4guslueO/xPvMk82Ln20lKrELlVEbr
amJCIQalFrUT2++11v/9eBDJq9bGRW+bqEM502npTk1SXussfjx6cz3bDJL661IOPu7v5lYl7KUa
ldwC+LjFzB/acLlOKcJVVenx/a96w9Gh4Jp2HN00hGMWMovXpbbRtDTtkKSOR97syWwplUSpdw3k
9mpIKJtxbF9055TqT43QkzQqzz3ppjHKC3TMM8XGYGfRq6HoVKjcF0XoL0p+Z60NLLvBjm2kqc4x
vuQUfc99sCPbchDFxhRrcgZe0JSdKW034FCogqktI9NZfT03LEcyRhQYiSFd48G5q7Ll0elKHy7a
rxdwv2zqVPn+4gOVaI6MWhMKrzE5SDX5O6nZRughhvkmGGETxr8qPmRkgSAKUhU1Jog6X/co4LdE
L1NEF0J8pPBEHzrnSq/7fdWX+CrZW5gr70+mcwvyZYurgvEEpRE5HG7NnbWj8uFUsy/0gGKV8JXv
N3ZOPUO2ArAfqnk+9A1Xg0r0qNFnBxsoSGX2TcE6dMroSLkjx1ABP9XyFuoEQMhd6FlFSGRe61lY
mFTEY0WGXYmxVuspeWJSWVImfjFvweIb0gTFJ/WnKT0W0x3H5VVQyr49TSAgh4dECn9ZT0P72Mqi
hTTRnKwVGegazCCT9cTHq/tIIscr+vkwRf0dEFk/QRR5oavXYE9ZFRuRIivssqaurrvamYLIbmUj
8Sm8f2wI1g85CWw94PAotyku4dTCUSQWxQy18evfCsYKqTfWKUKDvdoYutkeFWIa0mkaa010aAd7
1441ju+KF2Pf9f63vp3DgnyHwyvjK8SmYuhfLFNsuVujwCfasxL10AfSXkzg1rRgJVhbESd6v7m3
Cn4VCiI8T6iINlWn66FMU1z/6H1wiyivAAJ7mKHc29xs2PKXPr8uI9RrjfHIY9St+4/vt/5WSiQa
R5oI/VwHELNasHKhNSk2zJKnJSM+vN+xS96JRgtee6U6PQSXzKneChRpEJw5qlp0itpJ8feid5uW
CHjHPZSBCw9L6BzF1kBM+MLecPa7XjSzmjMxdUdB0lmSV5aaLznFdTiZtxL+pxL1SWx7QmX6fk++
PUiAuggfY8R8UKyd1bQZuqRWJorIfVsyb6GuUfvnHO1Kf9SZse83dXbKALtg6yF+Y5v2Cvqg2BDV
bQ16f1EVz/3wrS77ZyH2tuv5Rs9hKyffE7q3pABt0q1/Y+/jhP67dbFXvBhCFQCKzjUvhNUVEI/Y
VcXXvv45YjLrJA/iTtTBwaNyy0sXKmXhZ77/9eeGViAvNNKncApOxvQvmicwElYSoQ2ma4StpeHr
JNUMvdqOwXDH0Fbm8KsYE1YoR6mOBlWQdtY7glJbSxmPOeoCq7wRotpqim7xI/ENs7jQ1JnNh6bQ
CjOwcFPs1R0zMeOCraIKfUP/Lig0+Cp4VYP5lm2z1YcXJtL5rvy7tdUVc4qrljAY80jJKz+eCBVK
7UlIj3OtK4+L62Tf3h+8M2c2fYmBiGWfBOgnhNyL0VNhRRaxifGoEo6P1MLsKTHdUSC1KeerZhZ1
oeUNJlPUgo0X5s3Zrn3R8upjramj6JjKb1/W2ntiq17HbUhca41adTUELu9/6bmN7uWHij9/8aGj
XlNzKz50ZjtVUQNKsw1XPrvwVeJ+urqIqGRXKNMw4aoR1njdjFapy4KnDVZZ6XbSgiehziT8fqVE
0F8SIhH9bW1NF2bpSXf9plWDU4lSddvgJvK61Xxepi50GK4hlq+G/E61ut2EfaORXs9jcG0V+TYf
FjJo9aGhkFyNqLhNihuF/xmHgxfaj3Lfbn+9w7EwAKHFvm+hMn79m8ayotI4LAKP+sddMjY7syAm
7ezeb+XckoHlgVUdDlxA1db9jRtIJmMAjZDZBXzjCXqBUPp2s7xxVYT97zd37lTRBUKA0l+geWtk
SRzmJtF3nNCaud0Kmak4Mk0uJpSKXGjqjVcLdzyVS7TwGgHmo6w108EwGGhMe1L5COzVbP6IZmNP
XG6PBJPSqK1hTnsx0ABZP0/S1ZiF96mB7ERSno0kesSJ9FbPlOuhitAUXhrdc6tXaKxNYVLIhXe1
MaLJp1jWoh4yJkQvtOPVbMJX2oRRuy0vYV3P9vqLxlZTicJIdS7IVZx0r3n5qSiMJzHIYB8v7BJv
3NBOnQ6RRgwvcYw1dEeP5rBLtCQ4vXrNabgVt80ZeXWfFt/nCeu8wRuBH6RJ6eVZ56uNenrPoEf4
9G9MNSIp5IQ4fHiEv14/3RT2plJqfHRsU+a0HDJn3NDDg3mJvX1uaxQm4v9saTWWVrmYmbOowSls
I1qS1fSu0Jv79z/o7FJ90cxqFM0s7QC1K5gicLHmi/2qVQ7dTKC1Lo+TFHmOEX98v8mzEwfnHAAu
rAKepa/7sJ+SXiuJ53t2rv8OgGBbmOV9DrK65Ax/v6lzCwK6Ljvw6U22fhUtODrJcpdLnkQSnMr7
rZwiImJRJI517Cz10u5wbtCYGNy5Tpv+GlJX6RRC93Iqea1KqLsAlmINfwS4kUjW/LEwxDPY9GZ2
pwB9+DKUV+LeS+oP6hBIG+/9jz97A375a1YHUJ0QLVoCWKVdatyKo0a8lgb8Dick0yeaDMu1rgvX
1qtDQ3nA++2fG2cDiqkJbY742fpGqAWh0aS2xAwuqT81swcRapiiT7bc7d9v6eRZsj5qRZQB6Bj3
QVAWr6eUIzV9rBQTx1qnfRGHazVNe4O+HSl91cx4Iw5bcTIITogVzVfhomxKCzOmwHqctW5L4TWw
Y0qG69A8BDjsjcOwF9wW8Q9qvLxS9DciKtQiJpAKRG71k2XWz0Vb+mLnycz0QWNjauTwXlYyipmN
e/EmRfl4jw06zk7OtR1bft55pULuWtzeyPdSW6h59ThvxF1SMAKksfcFJsbolN08F8cpDraEqC68
3s8t+pfdtdpb6sbW60WluzTzQ9AZviBSId3FSsqreQ6JPe3CANH/b8eHsTHA7VhvEDV1WmRSaC+B
N00oFokKC2xLdBHF8MZZQhwUnHuChwOOmEfA63mwhJpW5C0fBkBpF/c5al51F2Q5xd/LUby6UpgM
9O8uQGjDq0EMU89lUAxVVqsXFuDZBfDi14g/f3G7NXK9ChuJC2CaKyArv4uJAasG894L29zZ8bQd
7CsEH+4NOCYLlyppdDlAN1IgQUdyxybuyHdFHVFGdl2b1oXxPLuvCu8gAVN0lLV5dqr1hPlbvkwE
hBfN2J9ODQcbw17FF+HCoXvu+g4e6p+tra/vau2gT1aYPe2cb0YgHuLQEHFhMXTOsNfI4IfZhd3r
/O6JvRtsD161uDy9Hr0G/SLOfOKolxVktAk1qU9wf/aGXR0IKZNq5vlHvFhc4xIz376/Ys738N+t
r/buXLEnZ1A4/kW4fc7J4zFrxK5gVlTmcv15vzld7JDrFWoSLlAJ6cFvdFZbAgUtElcv7tA9G1y7
RPdi5Sxtc0QiHbT+mHf30CZ2YkucpHTfZOM+tOVnKuq90pn34sYtoEh2IvuajeyWXzvb6I0ZITab
ewVv+5IalpKEk6BMiciH+PspKbej8VlJM8DLf7AZxkFyEIcjLug7m41bQBxq0Sj+mJc/+0xex+SB
BrgF2SALZz215EnGbcweAk+pEZUC5xMAHbFZjKSqKN05iI8YjfmroD0JNJbAhFXE/d7v/pN925vu
V4geE1TlF639BC2pwqNYpvvFUW3P+Z2AJDXSUQaUQiDJy/PanezlIcZt0NaelzHfS0qxE90rfq24
E/cD1wyezqOYMKm8q7vKryh5K9rvNRJ+GYiX6HnRmQShS02ntKDb6hdjtedWK4Uf7AoiEA2X7PW6
yfWoghprBN7CXq+UwREP7b3Wtk8zKTqx0YpVG1KY/H4XnlswpkNGTAMaS9hr9ea0cq5YZak6p4eZ
oP84HKfiDYQP9TGwwwtb7rkYDc4rhibC3xw16zcubrtKkcJM8UfzM4KCYwiRcOjh8YMnltsaJM10
FKc8rrMXTu//S9M8h3gcaCoEu9c9LE2Dhe+eHvpx2B4EdK215p2R9HuH4W/4+66wj/0yoZ6df31b
4qv/bnp90WLEwfGbIhg2fQNtclxK5w61IiKo68sBajFVVquCHLLBkqCu4e1jW1bytJMQJiBM56rM
5ldzgQ2M+GG5HLAV8+NtW1xP+P06HPrV1cGcBBpeMoh8meHXpEdVkIc/qS5BLnkUlE4KajYFdSeh
1l14gp2ZuXzl3y2vFkyrh6Md0Kovov1tKbjPT7K9eKVETYwZXAj6nzvXAISKTAYv2LdBAkcusBFH
PumT8zjA3NjrqXMoeVi25uKNTcWWiyEXJTRxu2wvL5yzX/ui+dWDE6FFjOoagY8IoJTonURMnsrY
x5E9yx6W3fvbwpmrEV9LEkAEwsnJid3qxR2sbfV2QdMR+kGt7/OG0vt58XktuKS5XXHQ2BT9v9/k
mQ2QJh2uYZws1F2sxtPs5jzA8DnENIsN0PghQgURs0aEpiXlswo95vKj+ly34nEoXEn5Su6ur7/T
mQc5Dwxs40RGuZRmT9U+5RpCV0RyeiZfuC6c3YKwgmYeibf1m9hmZXRDMvElp+QKWnPPmOyPzRQ+
GNEnxXT2MQsotb5EvXohg3RuPEHvAztzOLPB7b3+zkXvLSetZ6gq4J7NtPdLvIKQj92M8Z05toda
vuTGdm4T4lSmMW5GVNCshrOz8TwvOy32q3naDWH0AZ8WkteRW8Ij+vWZA9BP1WmPKbt+MQeD3A7D
Isd+XlofejO+E82JMwxMx8FSoB1p9d4MgwuR6rNfSF/aOInR6jpTVixpja29HvsUHYLMiB4MdToY
+YwAPPj1UxrOJFs5WXkVE5zV+WGqCXVAWP76cgt6Q4J/QawySLcouhwuCv19qnJreL9Xz4UPDUpO
WYmOqJl54/OEMj0mnMacMRTq20Q1MyXNoKPspy4b843RBL0Pk4fgEOQv6rbUb0m3mBu4/aavV+OF
y94pSLg6aiiK0HUd1p3I8K7msI2aIneyPvIb2xioXOoVN86Q44eV41vx1G8lc1RcLN2zrUE9axhW
/baf4ayhqXscGwmPLEp84M7sDHsCKaBXzb7EVm18KDRsnGTqobaghS6sPOfMCUnuhMwBJ6FDQmN1
w6oLbDFAToNhmWa8Ic0hdftgHDY6ci+vKTea3oT3YT6j3DPDY5zKphuFqN+zNkOr7Qy/t5JcbktZ
vUlKZ+tI1k2omiObcVL5dWI+lwucuDCdwWZF9eBVResiVjCPLacvJe3oOuPq+2JEzXHqKRRM9KDw
EOn3ftG7khr/LKeGbQg37TBqtkPeBhTry4/anP3OheWhd1IQEqbjyXIunhP6lwBljK+raPIRcB+c
vCchUjcQe6jHLQBAH7qojLdGOH8o7aCHnNklqOccKoJg6UBaWFwjeIr0icnsKImLouqj09g7SUOk
ElVXlUbhYiEnn2B0Y5RsLseANyWkO7ne57G2B3It7TPd+lBog+VlyuxsC0emHhv+QGR8VrMWWfMo
lTvqt4+QCozK6nw9pv8dwAQT/pCI8Nrr0GmHC3dbcdVZzU+WJzE7g+AzjOTVQAeZhdIhwuKDnApI
ovmpIHuld1wJ3l+YZ/Zy/Fm5suMRqChvwvrzbJtoUktMNtrsywjZqUSIpWQL7/raJ3L8TQ4uWX2e
2ep4X2nk4/BDwH139WmOldthSXHvqQBhiSdXcPtDnNSNS6nNsx+niT4U1nJvKvW0mgx2udCJ3O92
w4A/lzZ+aMb8bmpgDAGvGi+aPZy5eIgTkVcstoY6DOHXZyM8KNQDrAgu4w1hCpUTatiPWXKvRgNC
4OEQyj+jMH1+fxTP3QU4GxlAnCbwOzLF1eTFFatQo4y6ZTGMKR5VFJPrxZ3UmMDS2l0YbMC7hVl/
PSjW9v2Gz43ly3ZXnxsMmTqhnc9ZLePVAD0gQfS26QvjWm3ar++3de4MIRlPJYXJ9OFfYs28+Egc
WjrVCrhzdBkAhUm/Re16BPsB2BKqQVv9EcvKrar8TJfxYNftNsWmRw1TfL8v/ZQzn005i0yJGaqv
tw/PAhVvaiu4JYjKEr1PrkVf97nxrBfK0/tffWZCOTKqVdguRIbwZH/90XlQdTlkHXpYiu/z+GAo
kAr7GwgCt3Vq3yy9tBlx7X2/0TPf96pR8ecvetos0PgqNY2aevvQAwECVX5txP226swLR9qZNcou
x+rk6mMQll41xfjE/WiPWO/IGWSn8XGx4n2AuBDp4g57jLtZ0i9dRsRFfLW5ijg4DlaKiaHuOm5Q
hXUYcECnJ/+b7osxBx8xGrizw/DojFzYFQ0i6fhRFJlQdfvl/b49N6BikZqURBLTXN+E0jidk8DE
fj3/aSTJfTTGj0v5iSNghyB3q0/I8u38wmlybjx5C5Ga4bFgU8T3ejzHds66XIGKBTrmUEk491J7
ZMSTBzzhAnP63Crl3YW3Orcq8YpfvYJmKSiUcCrRZYXRj0bVt2CddnVd3igGJtoDJlla8wmBxH6w
ap7b5lMLxEnY+vUU47/f1Wc/m+cCJn66itn1anfS7XlAj8xnj7F0GxQW5H10AD3gGCAm7zd1bhqL
ELXGhsBBs55SI2lvQ5IaCBHAXQacK+3FvNKB5ALo50bEnSO2Pr3f5LkogsNzgbiMhVnbm3Bb2qhK
uTh95suZ/KMwK+B0ZLN4KHJPGnZtK3/MGWrxrYujEUyWL8yqs99skdnFsVAjJLU6dBpltlNz0DJf
WP7Mw+IOaf5T2FQ4+YCmqL1Xun9jQAlG/avF1YAyt3UqlPTMN3j/hZ32lPRgCUFcYVr1+H7vnps7
VNvzttbZIXgKvl4yhr7IeTowdwrT2RKr+aCG+d6YbpauubADisW33o1etPTmqqfPtj6HVeqriGwt
QiFyZ+8DDpTTB/2Sn+GnOI2rH3/E306Ohf9vGxoqqBzEdebFsL1xNHxK/8//Ln68tDL8+5/608sQ
x0IqJiiUZihNxzj5Ev7lZaj+Bq8dTTOhjNP5wzv4LzNDw/wNWqjtoDB2+COLEfvLy9AwfqMUWKcE
mkkhpAr2r3gZng63V0MPM17mhq8ZFBvKVNW8nmRqbg9KPM4qpAYIYMOkXCulPfhOP1a+s3SDO1ry
PrFRTuKgwlunz0MELm24WQLEgrryXW6zLYotbWux31x4Gry9VPLrMHPUCC5R5Ela5PWvC6KGm0cL
1ktBb52jyOpGE98yKFoAIaUC2u6wJdVMUqa8sLWp6xNaId5MwBl9DaIJWbNXq6+r4XeVway42kg4
slEi+PoVCPmx/yPQdW+wt31ByKJCgoZ+/mMQg2PqEDveD9roNdE8e6T1QPcN1nES8mdTtb46GsK5
ftIFi7NtL3QWMZrVMuZAx/5WJhfgyCINvOotPUjMJJNMxVW1Lr4Ku+4jOiYNppx6ryxTv0mj7jqZ
Jvu4ROgwZlO+QRK9IQCcbucZ1uloyvdjgm+BE3WfhzIxr4zFBhaQlVa7MQJ4ybOuHYLGPtrTEEG5
qet9HJikAsMUlpzzB2LC5NHKkxkXCum49Gp+1Ac1vwYbjImgqtzYmtLsatP0pkGbt+bc8log3DHX
WrEZDKCKoDs1d0IwwiiP5oM6wyGM4ZC0w3wFpVjfRXJ4J1fkjgIYsUkd3yTxx0RPpqMWZE9po6ee
OkNkzzWAhFGWbXR0bwc7bnKvzyPqwWbtAxBam/rkE/1oUHyliq6VHCzmCaI2ZObzkqsakJQSXPmo
XFfS71YgQdmGerhttOKnMQobOy7g8FqbaNM7xmfYDeDznMR2+2YsqelJgCwV1getBz7Rm3MPcw9y
SmKQywRAAGzBUbsN0dPnXseYRJIyjuv2Ov5WLIZyyGxj8TrBaAuRJrpaFULnTHTIC0u/5/JWeEGp
Xim9Isw8yBgsM1DjDkhU+qC0UrSdJLNGS54+m+ZyPwewa+AzBvQQ7hRaC3kWfTF2hIDVF1Y6pAoo
9+qXNFNDryd6QoLV1QuGLi9mjNq5/M7MWDkG3hC2yQKBgEWH0ddVPU3Pcgb6cwJRDFesdO3SSPd5
fa3EpQPI1TUpt93aFEfXnbktEI1v7BqytN1UV7Dbl1tKqmtvWhzQmEqym5teP5YxtyPKc38ixtyG
RCaum2naBX0fbOekGEGZmxX/ESiwmWDYbastj9v+U5pquPNOsuwtZbFrCYhpcetms/x7Vrgzm1kt
pM6W6veluY/V8sMsGfhra5vUNm/HetoaNxNF5CFI0nAOn8uy/57YTJpCeRjD7JNWxB+RyX7sxvAP
Swme1Ja0jBR6SlV+rjPjacw0TzermwA/iSEe9otM2jVsvbm0wDx2brK03ojPY13z9/Jz6oSk6lT4
1gWJFi6nqMwIPG9se4BgYV9P5eA66PuWIL1WAukamwoyJO1WD6ptDDJ/iZSbMVQ3mVY8LAxHxJLL
JXOXdtnetppjgGV6ERXkHYorTO8BXU9uy0IIMFVQB9OTQE54bLkeCVNyWVGxhUJwgwHeVQ/qGgIi
Klee8AvC8PCUSs2jZL9UsMEUh3AjerEIFTT7chVOW0VejokJade2ATwCsTXQyg6Nr3U8n8qrxixd
qjr5zni3WIB2Qk4Q+1qvzc3g/CAO5qpljE93Z9315kSJtARjvXbbDLiCXrJJyGh5SrCTpt/llUtL
W4P/TiPIBl90A5z+CIrNG7Am4bmzhWG4m0Fi12l0KFLpysKYA0/cxNb9wWh2kfBIb7ujSirarmaY
62qwXdpvgmM8qck+RH0Hod1y8Bu0v2sI0XvgPRuNojUtJb1uOJyU4fUQoTCXUpfaup0iin3z6H6k
FLS9n3OAugW1YXmQaGICqpyqCOLNVvnWQ5aFckivmkspyBBfyCB4/L26QQ9TeZnaAVKXwJfrcfUg
WdZu7ONmPyLv9PnBfi/MZKzUSTdDb0X7Rh+cWzXPnNtQ27VIJm9TYrJkl6DcJ9mzlMftVuTE/FI3
FrfPbHsfGlCX2hLnhBqWUVgMd1KieG3DWR5HaNjh97iVHrTg+/UR9epYHYccinNBzbZEkM5F9PrQ
m/XnPk40SiHi7zIRalcHTuAaTdaDwrF3MvmYrEFSD/1goyN7x8PADuPbWO2+lDoiWcSt1EAq3bWi
Bz/1MioormCjA11c7pbJ0B80e7oZzco5DlCrtp3acU5o413vRNPdYmf1phiQeGWkSjCo6XZdX341
ClsCj9zXnj20yi5EDXndtuVjluc3YEInaknkdlNqyeJJKkpSYFvyuMnmOLtRJRg8cR56yNYdrx/s
O30sEzdycuU6UXNnb9ngM60oz+Ezde0tspT4ClTMt1Aa0qtG0tOrUId/pXEcjVGsXPVa8ywrTXrl
qOVTWYSI/2ObF4MuHbNwjDaVDMMFfHe/ZW8AnhJBclDN30vYoFdjO9QHPW6jg7rUlqvPRbkrW/2G
+L55TFscPMJs/mYlirpR5C90XgSRev5c19Bg0kD6nZbsPdMnJrQoF25Vm+BLzLy9hovcXI/Ep319
JFsWJs1BztGnR/IyenU0Szc5b/Obwiqkm0z8RRlHBbUiRaP/+u+nTFG9qkRFxISojgr0O5minxtN
I49TV3m9hQYZCNudhhhC9DMesCQp1aU59IZGmKh6Hhtnm0aQXFUDEOjQKxynLZGIsarZOGM6vCnz
HQE4Y1MNOjBonIL3S0x9ij4oWAMV1ng94OlFQLEq/WGsvpGabJ7itNz2+GjsUwkzEZXQIzDLXS/Z
wQd9Sd2uk+atZDnwpktt26bGdNukpj/lWf8xNlvzOpGnDwU3ZC4tpXZsYXb9+ZcmZ6TQjx2hp2hX
jfiLOu7gPcpRMRyKAO9tePcSlxcdLuucfph6Fc54BcfciJRvNJK5JlX+iS3VB9VsVbee82Fndt9H
Dqst3gOK15gNtMhKm69GO52vitbB1hrzKr0LPnSLrh6zqvvYxg03gTjXDs6QRuTkipnVEz0QcvnW
w/JyI3tu3L4PDSgTIq2VpLpnkjjxncj0rR42YoCvhFuGTPGxHlq37F1njKvNADqKCdN8yGpYMUBU
pl1dTcFuwAWjgF/Bo9B4TkdEM2C7bnU56tyuxxXWyVVvUZpkOzksFjvDpaaz4FjF8fIRwp69M9iV
evVDGoPeSCw5d+ccthj7zSHUkyfVqIiwleXTMFc4I0kdQ5pXz3NWehKPgo1aWdIuzbPvWYINZa2T
NBk1/QulEFwnQhlzoKV9BC8HVqsE7pVkQGajQff0ACTSMPiyhZd1PHzsZyDLGo8VNzLsT7muxF7N
CbXHAGvDRXpwFw0XE9lsuMCZQeCS8quoiJWZUmns5TtQorJrL/b1CJJ5M/jFp6rUo+McQNOhoGzT
9fw7mHihN91Tr7PD41+Dmc8CZ0iqs4+z0vLrZiTHC/xAwwFsb0cQKe1wST18SHAlqRZMkZyx3Ef1
DtMF7MqyEnTPH6HdWVcFvIuSmobdVIZQOuv4sSLzxGIzOYn4TeLQGNzWziYP9DW7u+Ro3ow7xt4p
J1cJ001Tx6WHKTSgfpBqm16Ah8pZgmKsXrVNfq9CjvNIUeFZp/Rwkzv9eojDY0LowW0WnD+QcMLT
acpwU7EIOdvTysUg0AgNLN4xPIidonNta2RHilp8WCQ8Dpqs8VLKvKgGqLZFF9waipO7he3XmsJd
JJVDF/LY7PalXflNlEAoaUxPb9IKRmMa3ZgEsDC16FO7Ahek1F5EYfRGiedtWVuGt/R1toM83OMz
jfVYiVFJ1QaHJje9aoG1Zei1tEkCauPmEKxLqj7YQDOjOqUIHGeOfUaZN8+1BP8TMFtwtTZdjO0h
PpAlMwDCB7ekXae236Ne/lmN+g+75R3MQO1tQ6rcaKqfkkodYCzRd2FOdiO2cLywkTwC0ocw1UQf
ZEDdnKoUD2VBN3kOodbBxrGmDRNUAVSxu1otd/6iWqAh4+m2jJN9HKfKps0qdMxkjUgMttTNJwp3
ha+JArMkD+camhScHCudDb8dVG77IdqqslWhAj5bBQ8MpVZ9gOtIU3Is17CQMFyCMn6rmvvakDWf
IsagdyaOoeTzv/5UNfLFVRxSNVJmFl8ys8XduoYBRDDVBdTV3w7cnNlapX1eHc24y3e6M251FpM3
Jl/CVG8EEbz1A/OHk5a9z20iSKLUBbY+eLkGf2WEtujhaw8VtMieVMqVAVdrnyOCdj6Aps6LpeYT
nNwvI1zciFcM/FgdXw8ZbwtsWT4tqoz1EeY4VpZat6OZ7HNj/I55guFGONallhT7abE8QgFrt7FZ
jbvG7r4vhXEV2A1XInBQrl6B/O45cHeTWXJB0I6gaH4HgZh6oLlu+1yH9owPyLbSF3Efb8Jtn+P3
WcnxDy2qP0uok7ymHjLcE4DuggdtDm3fU2xt6J1PQfTX0FoyH8gP8JlRhU4PJ4wX3DHHb0XsreMk
7+eikQ/VMOKQgeGIZADdVQaGMuv43aF1ZS/V4g/U5Ltxi3GFrg2Bq0l5dZBwABFtpsf0S2g9ptgw
+W1swUPmvIdtumzNrLipam5BAfdgHOaKnd5q246SNi/JTNs1YuX7ZE/GFQZOm07XCyAMzaNshdm2
bjCHkoLO8pUGDFKKGTdN16EXGxUz1MoLz3KWXZ5p01bKSf6nfdaxccF77hvgq3hRfopVHFaC0X4m
BpUf8/hOlobs6CTdD2tQ5h0lodvIxC5vrjZG4UzbRA0+Lfa3oZWWPb5333Ww7ru+rX/U5ErDtDW5
icssd/j4Buvj6MBVGMghX5vJ8jGFW4SFk/O1VvXiMIDBxehtl8GtOyhT8QNSHkZec4F9Q8n7CUYX
rzwye5uUMkOPUoILFR3rKKpiofQmn3yKiMMEWYWGNUWzeZfN/OSO90QnA+Wbvsx4JV8I9Kzjwqd2
8Awk4K6IsqtV9lq3G6fkom+6BWUArhXz3MLT7JGA1adOntMLX7VOFp1a431mamgdKfVaJVNKa7HU
Ebs5IhusLrX3xkrmWbP4gYEJ9fJ5CP+Yy+lCfkzE7V9GJdeNEhh9mf0rBr1mA6dRada8UKvY4mvK
dcJNg2pL4cH7ImR7/+f/8X8UfX5fxkXX/uc/zvboi29cBUHhfsLrMEDpiYckTzofOhs6eQPfJOXC
4F3qzlXVT1tgP1p0CUUxI++yrPYzJir5mf6jQAdxHmzK4AKFYJ0kOXWmQdEjddgyAeVVWLDo1XY0
ncJ0NeKRBZy3MsiOlgRo06hdJ6qwELEvdOibFNy6zVViJmW0J04wEySu7GL4gUcQkKyOuisymvhv
Hakl2CROtVXFqqWAuW7Uw6CmDyB63x/bs6vyxdevVuWQJCEeBcjdLC33QiOn5qzfB2niv9/Mm1D1
n19MRhdjY6pMT6myFwnrOmv1ciAC6+bL15w7oUy0BEILlQEpxW3kw7Djsh4S3Hzeb/j86P7d7mqp
RKlRQNtiqYAK2HB92EjpZ9PalyFJQIXYk3ZhP3ijrvrzQ9HDoHulnnZdCWnAJQkmk6ENgpqA4KPD
6AoZTm0Bn+Sjl6XfDum4FbMLAbi3jIx8aHjWIVZ/lWp2+i1Cu2GRh6fkf7WaKm4NyqwxtUWMDQfk
O8M1MTbo0iujKS7sSW+SnX825uhkzjHKRvL0elOSag2jREzo3CEMrsLikzbs5Dl0k1TxnBxUHYYG
7XNvPYoldRrj/28TZxZpaEuobP7Hf/2v36f/Gf4o3+bNuvL3NCqz/GXq7F//3F+ZM+c3Opt6TUQ5
VKnzlP3Hf/yVObN+Q91HrgMgDwoT1eJP/sqcmfJv5MXYPqyTV7zsMCf+mTqzf2PUIBKQj0fto5FR
/efv++uQaFf/+eWhcarDfXlIkTbjwNcpsSJ/h7x1NR/MKpjUrjZ45xSFvI0TYkT4spmHAT36JqAo
OVYCZd9i5ONhInVP3kTbLImPpYx8YQ84Sd9XP4XTGcmLQ/5f45R+PTWrYgLX4XQNvjVcH5UQeyKr
aXhP1j3Bz3QbArzMkshByBRdFUrc+ln2MOqtsnVYPbuovyWY+ymUxmRXVMNVk6DXtWfng2oYX+Q+
CQ6hIl3r9mK5ScjDS5mc66rB9DEiZrIbTQ3rn4p7TvQgOIcPXdAPF77wzfZKZ1NGQUoOq2uq6ZzV
F7YIlInWR41n9d3XVJ9+D+b5gxTW92oR215Qzfdk2wgoKRIw+1B9eDE3z1wQ1pvsqXUbYgYVxGBF
zdURqk2q0gZJ0nhZhlNeaiJWyCAMaJX1KKvNtUKFhxfr+/cbfVshLL6ZzUbhsod9trWaYGptR6HS
4ugoKVh04QD4aEcpIUPls2JIBC76drlRMMVDSm1dTUl4FQ+Ua+PQAv/XNSGUkzqy7yAddUctNPck
d4nDqjJljhbx9TQrj6UzWZfOB5Yep/kclsXhj//8B5P39Kt1qoCp8LaAnryei/Y82fEyVI2H9+Gu
itLUN8Km8Qehh8eokLcMpsHt506TnmeYDgT+P9rUYLlNBTP63+hBNmuEJjAvFSgsr39LweObkvKB
nNaUNG7Ea69yFhdb6OtOC27C/FHSyJQM8w/inf/N2Xn1tpF0afgXNdA53DabUSIVKNGybhqWbXXO
uX/9PqUFdi2KK+JbDAbw2CN3qjp1whvoJ6SiIWHVPwXpZ+wQ77fqxMJD0vhRqfW6TdRnwzcf1VoG
17ALi8K5tsovvTuY0cgQAryVYVR8vt9uQgoU8diaNmW0qx2aIXQl4IUzeW99pKXVZNyaowKmeY/c
mrKY2ubIWG/TRp1/5d19JUWCWRW8FRHgVKbwZ6tvbEAWBjKg7TDMt3HWTUuzvTMMek8S7WnPkfCj
k/DCQlmWJg42emNDlegnNaZZ13h2QOq/riruhztSiLYWWdbnN4M4bJ72sVR76D5BMs3ibZJ2zpqP
L3lmFypoBE/rGk/NdajfDYPdeWFLP6ceVehiFvOt2T86PTrO9awWi0lRZ3q2j21WDSjx5Y0XJ9kf
IQZtYopVa2oMUCvON0PVTSsMTwsvdegnmex5H2LDruqQb2a4u8ns7HlIpxgPMI1eUhQ9p4N+k1oA
JFQd518ZyG2z6CZ8NusgwERc/MqIDiA3IfJ23TEMmt9FxZvTtYxlWuk6fmOWuiqD1t4p1Y/QUG8G
CznYSTeTfR7RYQ/DQ9XXhkezcYbIlKPFi+IgfVf7iEkSji3oOtbgOu4CKvbEsEhLNFz/4r6bcL7o
X/FXxDuzM+9GSw33OCzB8DWbvQo1QsMh1U26gFEsmr4hVpibuqIeqs2EIjzOwiWucvWyQYXb77L5
XiXQZ4h7b4Ies2bbaP82naRt8etL/WPs2zdykp9kRt2BV9ZytZOMNlkjTY/NYlakdHXkBN0BXNWU
cv4bKZLJO56rbSYNR5zlMPlD+R/lK+feloRAmo72sal32q4wX43ReaxCUuqpDBepbRYYmfN5UsUH
xqKpb2jnlQstrSJXjx20kBVLRsKB9l+KXD5GUl4S6dpjiUOEBVl1Zzrp8XeQ05dyjJ0xjeq+r4YD
zo73VsXwkpuH2qBGj0GHCnAsHyoNKXa/UCZPp54K/0S6PN/1cvSYR0q9KiVWUNgz6smYFh66sv2h
FTwdFmb6Qcp3lV9Ge8sHBE7NrUB5keiHwM9d93byYBSTtkkDXccJCYdLBcM6AAgLqSP1dAZs2vRY
q5fGSNMzMZUlk5vKy1odmQmEETw2Z+42A0oSfqFhU21r8AdrGgXoGd0aWo8fXlRKbmbWKPzB0nFN
++mj1zjmuLS25WPpxIPbAgPGiy2n8o7qAlvhnmugjoUXh80GGaP0po2bpdUOxZZxDC4pKjPXLqmu
RcTz8o3TBPIBOZsig5VFR+rzvmeUKYfkHFBHfEvHUw/YDe0yZPxTZQFVPUKeunyvw5+jPNCmZyPP
u7QukTGfcRVD6ROHhOn+yqlyjrP573uCOKmCz7LhDX6+J3BAbKh8aDw/w9xYsYObLCieJXWT652O
o6lVegazH2UpDZiamPHAGsyd9yl98pPxCK7uvuqJERqq2oweikJ6kcbwrqbTf+3tXchbyJVIkEGR
WaLB8flO+6Gy0DrvCG8B2CWscO9TaV5UvsHcXMSbpsxTjxKSTK6EsYf5ZukYr46kk0609yxncD8W
yKd42viIECjZ7+9f5VchLeTtqKUYQisQii3rLKzHASJbeSeDmEqKlzluKlcyW0+TxIzcb/ZaqdIs
7T1Vl2HjOMm9sQCmDt9H3ZjFTrLDlRmoDN/TZT5gIhekV6p67bxdw6cGrCywdjRBOJfPUGDAzPLB
b9TBm7NsM8Ki9KO4d8tGwr3EfBqSDNOw9L7m19jBPkzaLlEzOuAaPB0Mf0pjJdnYWWFV6Q5WCNhk
qH4Oyrsumb91QGMy1mxDPB6kMrlHFeCvPGLmpz1H9nBKC3tX9NGr1kS3ZQV1nrQbl0VndpZ9nh3b
pN9Nw+n7r3FhtVAeKRAcZRom1FyfV0urOUEC/mnw2tp5QuMQi+P0CPcA0I66pvBANTc7/ueXNAQQ
HZgrlIrzAr7JSwUvo3JkiQWaGyfzwxxMD+Xc/0or4yVPtG2WO9eY8xeyLIByrBmyU1kADD8/p5Y1
YeuH2UjZYD05LUJ8RvIiVaTPOFcG5pNha9th1LeSra/nOcETQlitZf+PzQmDA5Q6kiaE0y/CyJo+
6M7kDJ4a6uBCgmJXp80a/4aH1Nd+tkiLAFmqHc7a2sGZNbf/GuseU9PO0Fd6KP8ASNGQp9rJy/ff
5FKt9enGzt5PgaVPWIkbi53sB4QIvOqcpQKCKxOCJ0V3mkP/l1i/pXyN2Hve+BX7Db40ZBPaaIiu
nIVWlFbyeW6lAWBS51Vmt8fse9vm8e3U6webiHDlUS+EcttUIBI7Oj0LkNafl0JraVXcdgEDUYIL
M/53sze3qp++2kP5EnS6zchzPHG2uSU3M+Or8/0NXNpyQINRGCKzhZB2lvDHNXOluItHT0UaRava
vZGpG5RoSLvi28bUt52dXjm+lIvX1KkyOFDpqahnvdlYw3owcobRG7EcbFo7cM1TOkrbumCqpWBy
AYoeUFabvMq18ZRFzjLGaBagVONpsr/LTO0EPc81ElBNvYhq37+SC5k+Ryt0QEEGNHAr+PxJzEHH
OTNKRs9GHTgN54dsHjAx4gv0yvr7S11cbXx8wgA0a/p7ny8V9r0UpCGTc0dTH+aQ5mFsAGSN3p2R
gyYwVt9f7uKT/XO5s49NzB7zmszMq5rs1sTD2Bz8XTIJs+fkysF1+ck4WpmOGbKhna3rmFGjFGU8
We/4JLidB1vrHjOzRTKmS5Szrixj5eOgPqv6bZMjknwVuqh5HlNNM7ZnUAejp9Acpdxwh1jfWBL4
C6XetyzkuvR3ysA4cl6kvbF1Zp2lpa8ThflcawDpKmxtbSXtfsz5Do7/O6j1p3QoXvIperXk7mTB
gG8L9TCG2joucJKTgueh2EVKeEsX6pCnC0mrf1GwAabJsPQumh3E2cesKRcdojhl5QDuSW+BnKLF
EL2HUpG6c9tEZI3xvcKcAMiJDYlkqeN+REnF6o4zDOObzvMrMk4ypRkJZ6tWf1dqGLpW87dgLs7f
oSAo5ixFYASc8qCRjSBC/iRP2G456mEAM5LuFTN8sIHTLOYyf5kbg8gOckFvm5NZ8bt61ZyASq/r
oPXKCX2nDtGh8D4rwj9NFGAnjxrIxBAznbVN5+OIU+qrib8JRf/GMfCpNnaxwIblVfHicyPBlCHY
i0ZW+NxLVrKA54WfspQcybBXQP6Bwpo73JrWssXUrJI3WZYcEeR4UArjCcfBte/HL6ZUrvsSjuqg
bqPB/ttW2nqSq5eCIznQ1E3c2bsqze6DqdwnTFjEn1cx8ZpZq7TvunkrNcUijrUDbli3jqQcSeZx
qAfFPQLKbfIXGbNs3dewgzdKl7Tpt1IBE5uDkOWwUSOKDvGw44xxlsXw3AVkhGH5WPNppgKQeb7O
zHK/MIeK+qnb27O+ietqJVGLWXZ/cjKUDWVoZvj1ACGccSM1j7od4NE1t4DRtdMEOEqE/En466WE
uCvB7FL+SAKuaCSRlvylVBDGuHPZTuQ3lf23SuEz+0v4+7/LMHylMBMxtY+uJVWX4gwpNTLH9IQh
g4kD4J9RVDTEWVDOModan5E8Zotg7E+FsxO55PcR7UJ1Rk78v1c6yxRQbqjlKJx5PL3dZ3OGaKDy
MPfXAufFjOSf65yfCZyRZakYXCcLp5ORt3tAlys9M1YiEzGa9tTT62nUpz7H7+n7R7zUB0OgwaG3
ThuRQ/PskKiqupVUrebaEsu7QaGgGHAWBmmAydomcqTfWh/e96RGY8a6NY3yLbHURW4G15rgX4M6
tQhNTETw4GxQjnz+rnGuAFiKiLEFhZxBsqA0+oFe6l4UP2IjXnnyr1/XlllDjP6RetKQJPl8vbYE
GdeN1APOkNxmk7N14s4zSU5sGQZ0FtxIdn6ccf+r2OFqv0+s9uNfkTN3wXy6cjviePx8xPAZDOiy
SGZoGsvh8+1ovQqUsaCFFzWAnAe8Wpr8Fc1sMM7TcpKFz51xQDhlVbQ1UET8xKL85ft7+LqdOeEY
A5jQWJHdssUX+mdn6WMe+6rsk55W7YuMgBoW6hsdzdRMV90Cz/OwKe/HRFt/f9mvG1pcltE9gtO0
DT8GBf9clrbjMNV0gr2kDVa1am2sydzSOlvMvvbw/aUuDB24FrkodTkVGbPOz49IKO0a0yQDzytA
aKtayvAV7Pc+/CsDxi6dcVRNQC9qD0rtLzk6cGCvF21urioizaBiM0dWU8XSSi2VrbhBsRyUIbnG
xRd54Nly4EYhhojVCRBGVHn/vJRktKzOHEmd6yBb4Hv+rha3TLWmvjqE9kE9xuNjLRmL71/Pl+k3
pIhPVz3bE3XZgrmT4C0z14NLDCxUXlpmjd1bmN+PtoVzt/00DvK2Q34l98dTkpbHsdQ3rRHetfmv
72/nQ6n9y0sQOhaMOwXs4OwldANEcquoSLsq/Z3FKM7F16DvY1dJ5ZOdlTnQ2VVfUGSmqusXN61U
eoMT7eLSfDCz4h6JpoODLYWpkooG5X0sh39i9nEMgtFVph9DWq+tobid6vthLld2Wf7RsuzQ252r
JH7uJiW8Ny3OXypZOhaz8Rx1/Ymhywldj0OJ0G1MM0POrW3eGhuR0YuCRgfXZcbaQ6eEb2IpSwDj
Q25Ed3wXes9OFEDO8N5V/cdKt+2GNmSG8Yq5roqKH9ceLGvYa719Ck2a7HV4o/vDvlSy296pXhyl
uS9zprG+dKg67Orjp7ZyFjNzIETXw7l6QIR3Q+VDt6vbV4nO4eg8hb7/JFfW9vsv9CEt9uUL6ZR3
IGyBgJ1TlCM9RkdJEQaSDvrWDbDLyu9fyim4aYfkjxEhfxY4W7HFkiFYAXcF09qQreqnJjOfQtNY
5VZ2O1XSkh+pB4SMQ2tr18IVudirs0VXKMMrWTnRArwZ/ZOIz7EW/vn+MURs/foUNBANTh/ny/hl
MKlSe5tDkGKam3W2cpeHoF/TYxoGDCuqV4V68ftrXjjuNI47Ip+JpD8n3ucNnqdphQkyb06oYcZ9
8Tq3LCOTBMOBqKXmV3KZi4/4z+XOtlI2yMGU6Fyu629hAvG6cR0zvcRv9yakgob56vfPdzGq/3PB
s1DSRkohN45gpijJ+5BnS8wrchS5rcPY/ecGYCJuCXkLpGEg1Z6XuuChZ9kUPa8Ig9N0MDYoMUAK
0ir7qVa1tdipRc6yLK6s/48O3peVg+CzBYkX97HzpGXwizrQWxCCZv0YZPURP2mZWi/6gyz/S6r9
gTXzwu48mEnwPBfDnWm9pPq4Z/++5aQ5uAc9VPRlchK/oYtfR0N+cPphP/Tmpm6Cm8KXlmJdSJmy
STUqx7Z9yYXL4MRvNkyedB/eCQJbRew/Ibi1nZT6WBnJQ+jvq5LO/Rg/2vU2LMt7DTPi77/whfYx
b13gk5AdQy5GPssXABwHCv7ror3EfMxR821Zg80mHGNe/voREmFSKEr6JzCtVShnTy3qyal5oGd4
E5m4g/wMuFFpkLaT2b1IyrPd9WtDcpYi5gVDcFdq9k0xr5pYWiK/0bi+U/0pm9TNfJDTal7f9073
4ldIQA+lv6EGW4guGr66N0Uy/+fVjnhccCgGtQdiGmcrGhxDncgSDQ6llk94y3oiUkSNsegie6vQ
xw+1xwG/u+/f8scU/8sSo5dLm4PJOV2Iz4FicrpQ1lvy4obw2KcDqHJzVRQ5fjKwRCPEmcv6qCT1
vVhYLR50CE49i8Mvdfy/4lU0eXVM7HXhDzd+gsSYo5dA+83kbRhEfJWWw4iedbZEL+zKCrkUA0Ar
2SR1DGoYhHy+9Rl625inlGpwrLa2hsewYrBGjIfr4earEw0h4J9r2WeNtdbqhgFz59FLkbGeAtON
svKeyuq+lJ1VHWZvZm0d4hYDsKJjlp0bByUz1yoiw92tmoY3RmcdqrS6UmVcPCBVnKJsEHwKmr1n
Yd6mOs/UknZklIf3UhjtioDtm/jO1pyV2BUvxWY0UOg/69k58FdsjLh4b7Run2LsLnxOUnrKbmlE
f8rOeADff0swiN3UwlXLCzxT8n8DkNmOWveiBfmxyqo/UWBcywwvHR+IdND5chCRxung85cMfakO
5EQRWx0kQOHDKh19PN/1tZEHzyJZB0u2+X7lX8xG0eETWHBGpF8kQviTyXcMPqkul78GTuS2j57L
UHlqVVdkSFMR73OIzqkNs6raiygn9kVT29u4yN++v5sLa5kUFOcZQ0N9VD+P9Phj6fLQdIMHTOve
ClAfpGGVzVQRV7fNx9l/tuXFZI7LAXkT0ObPb9uMeiphI6JKmclTA6OPkLZ+sYLpqHRM1q2Voaev
UIqfWkl/KDlt5utHqqiE/u97oMPz+R70JEZqYEgGD1G1fRUM4ACmH1lZ/Inhkml+Ae8A8kfq1Fud
2JOX1xrlF7oiNkGDsE4PhvBxfqbLUdDmucZh0kjZMe/yJe/haDv5fQS3I0eXBoHLPVYSRlReyZUu
pGafrny22JsC2n055QNGHjCQa+fBtotbR4eDg6e842T/efYJ/BPFWFCgzCs+XsQ/pV5fjJWpJXzt
KHYqF+2Ixxp0G2ww2gDGTWBZC1/3r6zmS48odhYib+A8mf5+/rqmkiX4s0q9l5txB+MxRhE+zhPY
0+MqKcdDCL/y+/3zBTRPbck/pkwQ4WH18wUV52MEuRmjdlTsWpUqRXK6pdYxEG/DR6kLjylNYRmd
0DG0be8W7GC6iJCLd69ZLV1o/Hy6EbHy/3nfTtVXGe0Bzu/R8Mmgpl9lWUPJHLX37x/52oXO1lFv
D7Qve6X3THU8xUX7juWlugiCa4ZNl1+tyA3Ei8Vb/exrVk4hGYXOEw29tkVz46cczFg26cRJY8y3
zeRge7ng/SoYoRRKK637fHJLmqdullwVKLsUOailsMOluQbw6KzUKCTZbNLA6vFf63dNBVVf6pcD
ugqw+lrNrcajiXm85zAHAM+VzbPvfv/eP/KKs9hlyaBKcbRg+k55+vkL1+Ospxo0YCwFhhVKRIPr
M8pDbAEHUAux2Wl2FmXqNDd177hBbw7ogMcIk3TS2uk6mJkd9uGEpkVQW6emiVbY6VSY2mB1aymz
FzbKuM6qAneBwHhusRwCr2pofrzwm34/V8m0Rkyg2PTFzyLVYf+GN6Peb4skHleZ390PRozCkJXA
Vw6HYlmGo+7C6lfdpjcYAPntxnRxmYzX0hAdpW5Cpgg0lKrKtxTX/sIMmXYwbsNMpzxYvubJAarm
lo3Gp5mswlG2XWdqp3XQ+MUqNFJ03UMlXVT1VC67ungdEC7wetOpYXWmq77jz+I8ndeF7dxE87gM
m/auKEtOdmcTKPk7pMLHgWmbqw1AupBJfGvy7irxQqyK82/GYFzoEUHDQqH+8zdz0qAuYuAn2FhJ
Gzrvt5P0Y45UyTVN/9ckhYMbTqoXKNqNEkuPej6/R01AgOgev188XyWA0awSeAWw7xgIfhHJzzSj
lBG87b1aaboFmTcyA6qTLjtfg4c+2NOimMwY9Yh+10srMmrdLdAHZYRuI+1hQctO75H4CZd+02UQ
NtqbwOsr3nY3zJPXmPLWkKjD9c6q3DKBataC7rPy9BZQ3M2cF+0yStCzyNGirCtGNmmdKks/LGN3
UmCOj5p6Y06wjRPF11B3R1zZ2rZRW2xzgxeSaggFOeNzWrCO5XjjjO0uDbk9eo3StqioIcFbryWl
O01lr7tpNf5iiIPpp/WkRPJeV/pwYQbWiGyRcgKCjoV3wyMO1oTmzFQsmnBAlyHfp6VV4yZiofSq
MKeTseUTWnx7ZU7SbT3fyXaqeADL4fX3aJyk6ryIC/lXOnelp/ZshA69nEoN/nR1XS0NQy9h9bb3
eee/WIqCwFBkbKsxklZDTRHcl8217FIEgfMFRyYLnUCm70Pc/LzghsJnDJ/w/kq7KL3JnptFpcvb
Oo7pA3b474TgyetYXSQTOhKBg6oSKsG6s/WLPHXrnPnj9yvvYtiihME6itzvAnQh1AIjkdD2Mwuj
8KYyOjrKsMkKnMsDs6iABXaKa0/ZGkUTUa61L4PT/GyqmFAwqNUiMYE/5pO0qEGYLSAaLCRJTylP
kW/tZ6GPhAhnXqBYZMWIMDuI78lTb2xy9blF64mfKNDST941A4Wq0HFKr5vgps/VyMDZ/N1YuBNC
qi1RowlAL2XGsrTi36OYEDgF+EW9Dm7LzHkvZYB/Wtcc4shHDxJnUrfXsMhUnFRduJnXxPEL3jhS
wCB7ijKkD8D7BjXqYZTAML7RCyFMLHrq+VVe6z8M5VVO4Q0bXeGZgdm4c54ny7kHDxplEtIEvA2h
+RtMdJg+/lazhwctS8YuGv5MviEt8n6kSdJeURa8VKFYjCzQjsWRHFfgsxMeqrpiK2nKQWMipzTQ
PVS1HnCfDo2bup3X3pjruVBMNx2YYgUWrmMDQNSgC9+mbLihHQZhRZYW36+kD3vB87UNdI1bI5Ap
wCQ+r22q2wGZAZjzGmzMdTVs1SaExTL4tRtIxfOcCi++AYkRm9lXGJQoGPMfjOaVFSHsTx0x5DEG
C7Z8mT0OwVSgPz6vhjw6lhGoyc6krxMMSMdI4BUxcSzdSWuBN8e9xXi6kiCRtfJa38VWNCziDih0
AfwTGZbJrdCzAGOv450UWy5reTlMVbROdO6NCbMOTgET4KmRypXv0H0fJmPvl0nrdh3Qdk3v3RnW
sYccX7SKJHkfhaO6qgv7JsohxQVaZ6NtD9c0RPFG7RxUPEBQZ4GCCITVADtL7Z9DDvLYH5Mt3Aod
yJeRL+jgNPCKOjlH/gBo8aon9vfIHwAPaJxF2N31dDlWapEELu4Ct303WIjsJG6Los0GX2jacHWI
TleCXA/xERWr7z+pKPm+fFGOI7HaBLjp7IuGCMV0nSK1Xh6HR6Tx76K2RRzQ5P5L5VcR6o6H2k+7
qhs7uJK5f0CmvlwbOqTJmBQg0Xk5GnZtEQCDR4ch8ZEGLaK1VoKqtqJtQ83tJpGTuWnQ0ynv7X1d
Qdbv/PzNYEq2wFoIBY2yqRc1Z9RSglQpxZLsBeP0WmXAIppheKuUmMUXRcECeZ9q10zRXYY0CTze
sbH7K09DL/HSq0QJgp3B3sAt4fPmQKlXsoq8g6mgGD8by4wWANA715HSn0ocRV4v5ycj0L2oRoB6
TAs0ZhLADDNJmz9ES3u0YlZxcgjVulgkjSR5RmWtMug4iBSYIZy4lhq12Q19TajidWwMs/Pd9qmL
0HxnQKMvsp6VnatgDXOJkYkkThmGHTY6J8TsVluUQ4DutS+vJNM5ZRVA61NehupikBCCy/3gLg7D
zWyUa61HWiZsUJ0rJtmbUOrylLn83TH6oaRLpnYzBUBL2qLSthHdS09tu9CV+nF0ZzqrvTGs0WQA
EcR3gzyMP3NXoq4mrsg26RdqlmB0ot+p3ARqBVG50HvIRk1XDCu/fEgqpRPI4VtAt/EyFoYwSjtu
feGzw/hSWc6D7EVyuOpb+dacVH0hNwrZRKwNWFH0q2oMbyME5EML1khiZAuwXY1nN80aWHnqBN0q
FL7gE0gpzSqB6jqozMnZfIM6yyImuV2GnX9rIEnl9V1RL+yQ1ZeX411ktN4IvUcZtFc6Nf1CKaIW
CgtihWVloFCcFqM7qHqzUmt8Tkbt1uBgQUK08qA5Zsu+dRAAU+7krrK3Ztv9refwPcwZCBdKhY/l
nPyY68xxS2pIT2lseaFWlUTCI6Ntl45/AzksV3WPxVHdDhXKcaZXO1G4aCa6/F0pZEqGyPvgZUnV
OlNQ4ewbOaDkx0/sJo/7eBMCoV0KkYhGHnO3cCQHekh67az4qpFKvgsQUQguWKDpzlsBECw6mHUB
dfkseVWMbFgwY7MI2u2GNsFtQ9arRqj5gD7BeIxsSH50qjxwww7lOAeTQr+5M6SrQElRs54HHQId
8ziCsCqf13Cy7BcmyGyw6UzqI3KZSJM3Ov69ZnYUbTf0Pq6c5h/69l8uCd2WmfsHreAsI0zntLPi
zhgg0qe0XCeDPaLXT0CznilCDjFKHuAN00mD3A9gHk1kGeBccct3it08yt4/JGXRIogWk9o/2kP6
M059wx2ZgJW9dtvaC8nS1spY38CS+P58EPf29d5JZmkl0TI8z0QiHVmcIGYWo6DxF0sCSKGtA/PR
1IcrqOILrSPBVMXOC9VveHxn5X1uB5Yc1WAEdAOJMtGfo1kteq5TbqFvl15pxn04xXx5sn+ud1bM
z1NLK7TgemEtbdO83BQNDs6as7KT4Sjhx6gA8sNt5jUFSSsa/mASfs7WiSTeUzU8b6Kjgmhn7Ydv
oUIkRMRLg9SidsmbgAQMTA0pAtGYCd7lpj4m8RZdmR9i8tZG1b1EciBm26WW/cnMh9iA5dybKxms
pQWyrgcIhDHvybRGNHko0lPa1GTt+xiJWOR/NnHsP2B0X0bSLzFlkOv0Voy3zZJtzYDOCIr7Guw1
fBURPRnZLxIp3wZ59lzmw4uqJW/fr5NLbVU+H5hsDcoMY8uzRW7VASSImYdOgW7QiDmYg+nZzsHA
OLrq11VevKhRiICOcWWQdfnKFtBLMWUHZnq2cDosSZxE50O2nfOEcvwxHMOVpTVHMRVqIJ1kDG5T
MEBQQJbfP/XF3YFk8Md8WP4ypu1QyVB6gfkXzWwxmBSfSHwL4W38/aUubg8wBDCnhLbzeTc3Q4cK
YakQvTKpeg3plauAgwQMpGKe21Tm6vvLXQDwYc6o0DAhhuuWdY6xRxcf0cp2hNYyOk+NrT+IRd03
w12UexT1qwQFKylJPCDJGzFFErHTlOMr0371UvvGVgCbKzg+CYbD56RqKkpDigIFNF1OWWofMRNz
Q2Qkyi65sX3p6WP6Rlgy7CJ09crMXbGFPgBXQ/si3k+Yz3vU4g+m3d4mP9q5hep+Q79qg8Pw+/cv
7dI3sml4mCiCy+LNfb5ZkkKV9g83a7P+57n3KFhvxSxeQ5PyOifho5VwHsJYdEJvnYuhRff5epT1
YZLmzI7qLoamaQbu1CfvAqswlc7ah8DpNDYpZl2/SXnzSsfRtQdl2TfR82Q1DQq/8kvR/YqS+K4e
5P1EKTnj0SRIDErvP8x+dSsC0Qg6iKu7SnGYreDB7JW9WN9cHehqX/wB1nZEwzU11JNc2gcnVHcQ
gPO8pbiqYcn1ubYAzHRCSfF5MtFykybJHTvtSkS/GAhsS0CG8LeD1noWgrJGyYJc1gcvpP0qSdIt
erR7J/gZFgzydcZr/NzKSMvbyGa69/2nvzROx8wUsDIQU4F1O/sW1hxSN9eEAhJzh/wlfx8mvNRR
WVdSqnYo1e4oWWvkwg4yB0vYgDaLCgDdmMctYIW6vV5A5gWNLoZwURk/mfaaIjvT5qfJQnaiqmBt
6qdUxfK8TuYr93+BUyjmYQzGWKECXnNWCAJNm+MOH3ivKowH6IIfOJEqKQ7Bzu7id2qehZEmiyjp
9orARaAhX7bapoeFaDK1THrUGNMOTWYV2m93JTf4EGE/X+n/3t1ZGBAgcVq04GGaDGH0Qj5ZhIMs
D1Z2YR36LHoegVCKIV5p++6YysuIoW0chSt1ICREdQnhn9GiMyECmjlAcLHejoqdgOPSZRrU9Gdv
yw8Fp78xAwqz+H8FFjdedtKwViUgIm2EPKUxLMUhJqaSE8703y+hL0r0TLIszIIQkwB15sjntbiu
dFWCpvroabVfLEQCAQRiI+LZxBxWoFg1v7rvYPMK/K5YRW2IKKIA9Jgg9eLYoXGmLuRah3+avk4U
1ZqVL8XwvwYYpJTGaTK6Y4rQBy/jvaqqoyDuCYBQAadwUTRz5vobkU8Udb7UfWYamg4HH0D85Di7
RKAbBaFgtptlYPtbA/jjxw43lfRVmpQDTcCFQAkGWbRqmuY2Gx6gxtLYwcpL8g+aFNxUjr0VyY8U
kuCicAUnRADFki57l9+UOVgLuIhIuaR0eOMopVoCtStmxTxzWFlPppG+OR2dgSpYRZOFnXZyr8+w
zQtxpSKeN1Fln77/NJcmYXwaJpv0c02LJurnSDuVBnVDCtyCePeKAv+imPt1GpsPU5Vu6VZ7Itew
WIvlVN9IDGpqkteg7j3Nia9k5JcKmH9v5eyQsbKortq+H72giN8YOG5RQk1dEbPR6lqK8Fa21fHK
84vexZf9h4QL/M8P44uz0FqPaY/4KKg7Or9rARYqqupOOlpyczQE/k7kngibYHZ1EtEAzvSV9Ofi
U+sGByhcG105Z0r5ulQlSSpuwM/x1bPX3OlmVHY4Kayqcn4Mr9FdRbz7+sT/c0H9LB7Gs+6HasRm
jD8YQmAC5k4+CZCGwhnnV+VLVUuAxQBCIcR6Je25HI0NFaUmTE4ECebzehs5Ynqk+eDYhe2LwfjV
nYhXbo8enNq2z0pvnMzZfkg0/6maJfQ3mtj9SIFsrBakOX6TVEBI1uOAsHja/0TI98oq/ODCfXk/
jE9IfpGEUs8/SBB0OLumZN3+PO97W3qI2+AurfW1b04ME5yTiMbxxHkmj+Y+SnfKdKsn6Qt6hDGR
Rm2QdZiYjyKHkuT0TyVtA2FkjYHzorKtDaD+HDhe/cJmA5U4r0QKJVYZAsrQsFa63XeuZMXZQpkI
IXJ59RNcXABMiuGx2zzhOSxvCiM1TyLAuyl5VY32pTgUQTs+AU0+icovoAX53/f5/Wa7uNThcn6g
20i+xV78B0eA/VYsZZagzrC50yq/bXubVlDrpogztDal5hhuvr/kJWSQRUsE/1rgZF+xIhrCtlop
zleRZgfS/DbJ0z6ts/c8aV7mon7VnfhGhnulyMmmCfWTKl+tIC+l+uRuYKFpy3zFjuCckqdGAipf
3APq4W9RDWNIVZHvIOHIMlqbieU/MeO4C+X8TRBroxxTleZKsFNFBP2ytHHXZMpPSgfw9/MHsIxe
iii8R6/kgNJy+Ue2FueovuviZjuTfPRJ8kfwOMTHSVVjQyPwobTGk16yDR0fGGTMjZpCPnEuX6JW
2im2/RA15kNoj+u5Ctbff76LK0akbhSHePR+RJN/VgziUFlvCoyimihrK5C2yCP8F2fntRs5km3R
LyJAb17J9EZSypdeiFKpRe89v/6u0AwuqrISykEPMAU0ZrrIJBkRx+yz9gLY+UEI6cSCkZLoyg51
Md4VRkv/vaZ6tkPFud6anTOjwyblMA2yrxlcSpjmL5GtPldJt5qw5YBHvA2N/AAs6A5vhKPYN/Fd
eR4r/WR3NJjjXxFRWqyi26gYv/jMS7T+RVu82kiSBxTIVlxc2bouH+aCToF+EsXteWo7N1UuTzO9
cj9AyNIF71pmPFsmEXvvrLGIeA9z6xFlx0kbg+0wFwt/nF7H2r6dutX3L+5iyuIwKmaCrRIC4LOn
mIFphxXOp9Za6XunRHuTnytKkQMx7BTb7kCriArpYnaKKyfcpbIkUhoujPiSZvVX6v3bV2OXRDyR
jPZSnvtjn9prxGTPdVl9jGF9KKpsTytma5vqyRzitxlTSfqm90FkH/ucAmU/Gq9FveiQUOOnuta1
ciUN40s+ERunAmVnqsHqa28O2vraTN+l1hH3jnZZgA7/Fn0p0WzkfksQpKfhHZY2XuM/lKWxFeGZ
KFhkzFd0wI5r/V5PyLSElrkezBUY7UfOnTVSsLWYw5MaWspiKedGcdPo6l1KMa5m0FwcnFqOHDWo
V1Eqv1x57xe0TH/c/1k+E6CDqaKS6MKWi3csBvGncKyVuHgeNq+5Vb+mob+tWv054lgVE7pXbuDC
6fbHDZwdMq3hGG1uswbsxtw2yD2dxjpFKIqsWCXRfPVxcGD4VSzO7698KXBg8oz8nL1VgTR2Fr8W
Bc4Ws8aVEeWQAhvT42R7c73I1Mzz2/lYU76UwnahS0gMUpokLNBYKd7oC6xUh+h2TPYDfol5jPLL
EBuPT0NaTLh8yYZJfHS680w5LmQffSuzSXiTHzs13YsqO2j8XWY/fEUTV0vYl5Yzv0143WOtyLo+
f6qJNRVmNLGz0BkqnUQUgjbiqcaAuRHXbGabOiG1Exkwx/fPVRxKZ4cWa1i2wGIw2ge6789DK4KG
o0gWl+4DhhoC5AHIMCz2/sgOrrxCUcr47lJnHy/o1hrODMeNKXomSPDrKP+S4Mc0EcWT/f6XXbvc
2UNVpSZDUcNJA2V+a7M/JoxN0whZTC0ipauNgUuVzz+epIhTftsXZSWKzGrk51Wxsi76YNfp0V4E
/kDftiJ9zTO+vJK5ZlelKTIHFECp6nz/oy9FZH/cxdkyaUq50/E7J+GBp4M9x1tZynu6qdgKBivV
/plRbZZ98BTIxZ0xW+axc2UI6ZIKhVuAMYVwTv1b/smYld1mYqUOKAK9suvvHIKtKAg+kDfdYbze
xjG0uNySEVfoNyV2HmlTvPnj7BVRsq6d8sps2wWxAjeEYJ+4jPV13mNoC4nZpJws3JdMUFYlrRLH
s9Vx01rRvkoZXbGMfRxY7vfv4lJAyCg3YEk6HAxRn2MUERb4XJfau18zb9Zmz5oqeYVelyQf6cdX
ZtYGP2d7uivk5Ekpwqc0HV/TFycbP2MbcVIzxq/G2D90LQ2RWjsqZXUgNEFfYpyi2d9mbPrf3/Pl
r5gZGTFYwU7/hR757Sse0jQKq4G2r6Zlp1GgtM2tmEZHU/qgR/5GlL6aDgZjMMY3OgbgRG2Bll9Z
uxff2G93IXat3+6iBweoMez/ny6C6b9U/nhbM0tR9vWqsItNzDCNlEZXNqi/oNNU0pC6UUjD0ReO
xHnulmYpRLGBYqbJL3VoBYkCmo5pU3FSVMzjGmyFW5IKNW29cM5P3z/7ixsWHVOBqBIfjQjXf/vR
SaLO+lzxoynjLBVK8+JY6+fmVEDWCPVrv/bizg8OieuJ3sN5i4Th/3l0tICIv+KD5LwDNrjO470o
Qf2LH/bblf7aidsgLkOuRPsPY1EH3beIEPM70Wa0aX19f7nLr5EMTHM08SzP5WZ+NDhhNpAJd0X3
Qb107Y++5/jaslRhyqZv4iStaFxUWnjK9GuY9EujX9inCiq9ymyBdi4dbie1hr1DQjrLNC0SbTdV
8oPSqK9Sr7pM83iBHKxLIRzEBkH1pHE++tqBWa++/5HYzoMeK7gcNeO1EZaLi4p1Tc9FQxx4rptC
hR7pk8++PBYjpMbPPnduZprkoTks/cm/w7cE6ue1t3HxM/v/q0IsPvuqnTTF/pyrIoHbixFF0djq
sW11WuX5+xd/IZ/lxOHXGV9brn52As8ofMp04sHHnDWi05dH46sI15vKuJns+pCKYsD317z4sf1+
0bMDF21dkht+SRJdlSuMM9HLhE9q5XuDNWzFlxaVaP0CbzabNVqqKxvlpT0Do0UByRCqmb92LM3O
zaxixxLtc0X1kanVr6JnlVFf8OP8ykmqX0pA6KYivkNfaKpfZ/9ve9RgFYbSFRWFXJFwY4GLpRPm
B2MCsTcjlp7LCQ42gP400k70PBFNdViIJbJbRfN7lWR7lHkf6ctY0OBTovqtnqhNmlK86id19zVU
G6qoXWgs8FczJvnVfxEjo9KTZPSfnSGlbmcHXtAbkzvQa5Ez+6a1pae+8iYaZSUEOUuMzbcIuP8H
QI3Yq86DWIXARvRcGIU7j5c7QykbNDn067J+P2DuNMCldNU+2UiV4qEeXoeTtlUGqowKBR1wqjsn
CIsrX91XMe+v2yBoBzLLFO5fkJJZ1vNeDZkJE40tHL9kN7P1uzZTyZ3Tj8THsPdr0L01IUr3TCwj
gluYwMqzrEM/KgRFCCcXVh3/Yyj5crTMdzPqHoUqEtREAUkX6QcCfxcQ7qc6odHLRSnbqA960FU4
O7aBN4X+usuLW92qf4YScx2QZZkPANWhnRDk0ZEUzXXR6W307EW2qiuN2y/exvlDwEYb9Qj5PInh
2dYi2RlyIlyg0RnKVBu4WJyGtwlSl7QOPzJRpRnoNddOMLmO9ZQA4AiVk6U5z2aqHbVMxpA0Tz5y
aXjNzeGYDWSH7BgAITH3oAL1VbCIlOrU1dPbVxerMNo3Wpr34/CUydpbbDUn0cnMsytlsktbNQM0
GCcwnKb9NduNbSXgPwaFOMGe+07bo6C6RZL8SG54V5iml1gWHLYre8lXo/Cv5ykmPQEVflmU/7lV
a+0QQ6AJmfzrzaPvI2JXp23eDuoiHqWCVoLZeUjkntFsBN4gSNKSI/nrMOvvoDH9E0c/o0m9MTr7
WcMxdEnzcBumD7OaG3B3MdmKfCdA+yzZLi6NVPuHTkiVgfaO+b6DVr2KyxifqXL7L7ZoUZ4mDKdw
QGz15+9SAZTjryIWizL07mQXT4khQ132Nz5VAMXZqawZnSbjZCB6jbq776//1cM/f64EAtDBDI1G
4Fdh8bdNs52MLEznfqAgqL8bveIG1gRUbQ5KL0swVmBLK4x6r2n+toEPrdGYKCy+QWeUAJBbR7hp
RytTjs5gY87IxsZI1IZAkf6/XLqyTo8TDXA8anf1DPzWx++VxeYE+Z6CLsaxowMUQP6cA8Py5FZ7
rasRIYF8N6L2UCjSp8kLdg/7yrj3heN2NXzKg3QyJ3ujNv6J6n2hAeT+/qFcKgQzXkoJEd0Xjbnz
jTTug6KRhmZYlCpy5qaNnyJq3F3VMc+E0rEC2Z5hmxjxWmZbAl+Yv8txvBtaJMHZvNWyf+a+PYyj
ve5H9iuhEaGibKfST0VS3dyilAgBV3bJRn/UysP3d38p0kDeBLiJWiJjWWdfVF+kuW3nHIONzPy5
iGwUI9mJAmwjzCmL/o4645Xs5NJRz2OCKiKmckmu//yKqwpf1qGroVlE4a3Yp0QgZff2JpLvB5wy
rrygi2k8BWYK9SI9MM+LUvDPxhyPAK43lCZncc8MkH1TBVrtCo3S7Ec/Srz6gjTr/6Ogggi9U3BX
Fb24GIfnYX7//qkbFx8B+5OJwMzC/k398xEMZZNnNAJp9fid5lpj4iV4PHnh1qptBoNkvIGGDvHB
PMJbCCXsMZnIUBJM01S6oIQGdPxGorRB4bsPn1qhH/en8HY0GuxX/fqTNjUDF3V4qxbqc+M2c8Bi
xTPV6/P+0ZmMd1tohKahO0hlvpnM27Yq+Yul6MMKNMMddCKX1HE7Q70tYgIkERKVsbOpoRANFTGS
LCboe4wv5hZHMA4nyy4ZG2yJfwZJcqM8XqWldKP4nLhK+yvskVWB3vz+OV58jFiG0A02Ba78LE6u
JUYOTFwkvlg/kRXs5LF7FdVrMwXhSFHu+8tdDJEp3P7/9c5CZEzCYwxLfVbLrK2HznqetAYRh0rT
yzhV6XS0KzR3hXa00+7OieLP769/6efS96VxQzWG4vHZwqlzq4xMzDwWSk/VpXHWWms/YvfySRV4
+T+UUMTiP9/uicgo53Li8KfIiH7b7hP01VGZUfYJ0ofSei9i6aY2rE0SqIspyRdSNR9FMuKTmHz/
Qy8uWZ23Sh6N/9xfLiJEq+VQzILNQmVeVGyOEu0oEexEmGIWNBBtHyYNLTJnANphlsqRPtdGbKKC
1vr93VzaI0nBHfSXOi3i8zS4mo0xq7v/8n7FV9ZVLd0+mkYRQlsG8zYjnOHvr3mxS6CzMSioetHp
n2uhgggXAmx2KF/ZJiMtDgauCCuBQ+QH9ctxEzCOK4fma9mW7tCUT4OePKnmcMDyGdfxkcnURsUI
JptdVbgbGUbQurXJpKxj30C0wQ61LPABqRzO77J27ahnvoOVbjYKduTxSyJXT0Vv/nSkfwJhLyth
85wp6pX48GJpETs4jSYWImIstv78xppe6+hEIqNIAmMXKI9WbxHZtKQiqRGvRJyeo7J1jWBc20q1
lrTIo3UeYkeRZV5pzj8lfz7E1Qd2HMy0JfHLnPdvo2Lt5CTemLHykwkyo+8W37+ei9VpQ3RQuXH+
c97E0cqh1c2anUfK1eWc1Ltey0GzycfYKkQhZCnVngqgCZj/c5cG6yIjF/k39wAfS6EejEzi/BOZ
mEA3I4NzjYnD3gUkg7lMkNyn1MeTkHazZDteobZvg/1LSSsmifgAjOHHlbu4lEgLgIvK8Bw1v3Md
TAP82tImPtTQN09RNbxpMiMcylvLTqGWPi7ayqmngTB2Faaz17bkS1vib1c/VykxYTwXNrBAmBPJ
Uwa8GuPhFmBPdbDAl/jFNW3ExZ0JRRdOAKI0Rtr65/eqdWVR9ExL4YsrbaVe2shTeD8p5KNGsFPx
YlE5gkSqaOXDHZH5qkmlJUNlu4lGc2yEV9bPpfzKAHTHZ4h1LEZHf96Omo+SM4rRGoewGp+Qg+I7
65xHXqD5r6lSzHJzaBP2q+9f+8V1S+mAYxeVCPzks3WLLZ1SGb6K/AG0s6ho+6KTrBacvbm0Izcg
yKfAbKXhMvAP5gzGO2HUXkY3RHjlKYO/aZgcyYk4tMTEZGQ9KfFNntWf5RA/yYO1ZYldu+uv3eT8
RPsqZaL5BGPxtev+dqLpedQbWmPyJvyiddXhDa4X2qs2vM1sMo+EnnMpaOPmtNHnjd5Kb2g/HYRH
7duskGUrapi5iv7pD3iSmkgP2/wpn80tJdx1JVLBUTIPWSfv056tdELkMYS/mGsP3a7CVih61tgP
BEPMMON90uXvCULPXpJPjew8VtAbhTbEAmIRWeu+T2AUYXdk1AysOweTXcyp99NIRUBHZOAEP9Bm
3ItKpGgIGqN149BtDSyImTZtz7b5NPr8I+zN59l0TkE4kLJhPo7l3vsQaQtJzdjtzbZZWAruz5ZF
3Blf6QSICOGv5w3aXTY5xMConEUQA2hE3UpoWOXKeGQg7kFwPkXN1B/Hq8jlC+EK65HxbGIkBz7J
2cVCfwa1Y1M1DbE8MSVnM6Xxm1mHq7a9x2tsa+DK1qG5C9Jg8/1quKSo4dKWjowF872/huqi1s5G
R0Y+hij3tirVo1ml+yKMVmmSgzeAIYhUOy+RiCs6bAD/FGvNR5w0QND9X9/fyyUULwxeZjCwmXTk
v4tJJkYwMFZp1qE6NpPhM7WH9zJdjXJTYbZl3zldfPzKLNROuasNf0OlpPdGnCldH9tZio6yK3Ln
UUuW1cy/E89vITtYHES3mFZeia4uFWscpiMxHSAhgpp0FlRnFeXZoqbR+xXkTHXFLIa+7G2Vo0Nn
ElK376O2fHLU/kPzy/eyGKnCxIztznh9FzCUZ6Kir3qIgW29buOrYzDrzLINKzInva4/oJw8TKr2
avrYvScfYdiqWJnJMHNwZS+K5kp0cCFgxIMEcCYns0X7+GxvnGVjCPQJcYvoN4aJdRLDJOJjHBg8
QT//ZE7v37/0SxVEB1w8xy/iB4zIzx5i3CvKGAyEUcB2DhS61nLvkDr6zq8GyIQypIFXxuoHu3Fj
zB/85vusCB7DZPKmCZd4I2A8lrmqTsXWowmXY4dHVoYGyqt1Kk1kfGzN0g2OptREx+BV3oyRg6Zk
WPtV85aIDq6SPgmtic+czb/4bUCKkaGKTPkvtjTqsVKFGNYvEjVe17Mfu1nUwXHPN6EqXBHmnNzX
92z8krxelqH3JY9FM87uWFJ41I3hNrGjtS4RkmWMnrsgKIdVnfhuRbF4TDGJV51Ywn8wXZgYF3iK
WdmLWopcCXPNbdfmn6nF8L9hJm/ayBquxuplSq6SCC7FlA4vkN6A2Ens8/3LaSjzd33GMF3xC/v0
U5bP75Km0aWV9dckbHs3hdST1+Y92MW9GvZP1+OJS+c6zl/QOHG1YVz3yzP2txOyDHKnzjtKpznh
9xjPd2GnPmj0YwrdxPpyV1fRT/E/5fpbGBjI7hE+h/HtPCWfmH8trKl/aGe6k/Oml0gtSmPZxvOD
UUjrTirvsuTa9nFxu/v9hs9qAGaQ2YX2dcPMM0uTdesXN44zQowNXlTsccQohZVnK9tK7jN2sAE4
l6LnK3lsDmLSSOe3zSo5RBzdNlZ0CtLmp5GlL00crb//kC8chgJET1JL0ccC7vpnrKb5khTmUfyf
YclED3ZIjj9qUfGsTftKqfiSQNDhNFIJC2UNiMrZHtSncZHk2kB5SzeRiwWP1dDdw4t46m3tKI2I
iz2zdu4DK6PBiPK06kFFl7YX19qqUnoUtPVmlqt1cTsG9krvlJtYkWkCG7GCH1mxDmVKm12C0INy
Zsfg3PfP6pKSjM4zB5kmdtG/ioSDbQWJE7DopSB60so+ILexb5JQOvXOXcShXiuWN6q4JCpXqjyX
WoMOPs/wgjCs+RstKhNCqJpOQTfGGNQF28n+EP2q4mE94T3vKQCr3NmgOgdGYan6CEPjx8QcyLqb
6aAY0b1uxItAOCQFBTasOq0lVxuYCtBi9RXfuoPkdTFiyzRx7ZzJBuYlO3PG8N4od9Js79mjImxw
TcpvUnLoZ+uzm50nTWtugI2/slNSqBtx9EW6IlNFhdh25UO9hC4QuQ1aH0X0oM8FHKZajlHXUBW2
fB1Imv1gNabhtoFO7ES5xTGnt37KXqwqcVxif4Puk3mUAuhvfjw9VDwfyxx/9VX7eOWruJDucGPC
8BuhHyH82TFXgSWLm4mBzxavOaUsW1dujbsh6J6wGv1onadQr5dBpQATyF/wpH4vyTkYf66XsOAe
zFrzesaq3EhWH+rKftAD9fX7O/wSDZ9FvAiO8F9WkDPLyrm2OumG3u6Jnhat1N2VQXqbKvnLPNcH
lRgAKe9CHYddlpdPfa3eaXws8LxXtnnQ/YrtNr1honWRkz5qNTJUhcaArYZb9vvbmf3q+vZ5KZ8V
YHZOMmyYqCWdJZDVqEuyHE+ck2Z5UHXjNbXrjdKqy7CGW5LutejRSiIQ9MVbDuO4j7RHs7FfRT/l
f0gr/0rnUe+oLDsU0/yXN/znFsmD1tPO8KuFVrCZVzMZl+GvE029q/q6dB07urJP/v37xRW/emnU
Lxi9EHf023kXg+4Y296sFqzXB6mFx6qpo+xFIzGwOe/GGdNZCp8tBbL8qWT4Q4V/PpR0aiYnoUBV
A+ieA/va9ice+x+fEbfFpDS1v68Y8q9pWqVnxLXXgSNqp1opbpUyByXXbxiFArcVPyEaelbr6CmU
631Y5r+oo+VXUnygRpfugmkK0kW4aVjrnS03jLDSBO11tdBjoqS6loYd0hSDILMBU6J5dqaUniqx
M8GrAHKq1PNqqqCHkbpCgkl9DJRTNr82lWkAB7k3UwqL61EgZAJrEVTlXm8VZVmU9QoKFXLmuD90
Fj7zIVw6gDDSymyHG5hCW7jv9L7Dmj7uvPMxTA00MEiOuBMjkzpPrkyo+5Cc59qcVnGuvlIgDFbC
VH419+QSsRbc4sWzcTrZjbou3eTAYd3egec3HZsqCpfKUIAB9M1dlqKHH9pVNsSm59NkXgKte63L
3l+EubyUOkvdBhrq/mBSaJwBxCpp2Q9S+OzMcbR1ONLY0ZVdIVX9Ta2Yy25JfDTc20UjUwiYbeiB
K6sYpNWE+sPlCJyoxmrmPoqwzWhkcIh1gZR0tFcSiu9FXCbywhy2TRuxLpv81i77fFmNQbjsGpPe
UYXtmSKKKPYP1Yar2HY1oBJ7NSVjuR1NdTfGpk6lpts3Tv0YDfgG15H/AXew21lNZa+nrsPolRGj
RehANdMpapax3W6lmuNeIvxaDJJ6NyvDOvCdtwqLRZxLEODOmBt7/UxdOiqaQyk5mBinUPzSWX2n
YepVpZOvlRyhowOgcFUbs4wPch6R3j0lFa5ltZQwu5CoCRQfWVrmrZ3fmJrsooApAJLFKs+JHpg1
NcaStfaYICxFela+WKAXxoAZKEmeqGu0HaCoYtVUKnQE219Qu30jv15UWgnLss93stNs7MjXd8MY
VYsytQxPnZRoh9piDWBIcZVc+mCob9sM2QxWxJY8gHkwlMpkl0TNsZ7b+phP+lOsZlijNLaCW43P
/pRAGBrbamXifbbMgFN4diDd5ONsb/W45O+VTP02bZZZD+myeUmhzi/iWZkge/n5ljfVuaUGrjWW
83UP9nE56H60LDRFgNy2cpjXfM1SuUSmuvWZrO8t6kN+G92AW5eWOELPrj7q3b4NDBrttlFtFdjR
2UiRjaknjJqtwFywQ/F+DesBX972FOmLwSzHQ1eOkDXnzWyZwTFsjMTT6ImOsPNkSa88YoBoidue
valGaFrkJ5LbCJVTrzXKGlEwS8+MxlXYDy+GEtwU1dpJFfiAZJG7uW4+HDniWwrQ4dfTVLhNWvwg
e089ZtSRT4RJ77axvdYjOp9JOKx7KXCOuVmuU77LLd4Ij72eMwFXpNmDElJc0/qsWXSOT6ngUIVD
fSib4QPL22FfdMNByuN75q/1TaZKE/C7ssJfyCnWhdX/ssep2g9lvJS7Yj2VSrI3VKYafb37h2He
dFEO6rI1gxj1WaBCdG1MlyGayJJnmB4Wl2dMc0is+BgZc3T8yPomPGby1Kyd1i6XUI7lpRr3hlfH
ACLHmjy0yE6s+cJLDcleBLq1cqAFI1TXCFlMY5nManybSHdq0qn3dK2O4CmtHQAyg8UbysuOIUuP
Tvmw3he7VO7pgEB4ZlK22uSOHi5YGUAGp1CHmFN0kMTsj5QtCUeK7oehJL9CbOZxNjRbrzfpTOTm
BgSftDaaoXV58rD8YvkwaU7KX24g5u9saaEFmRtqbNV97u9py9mLcUR3wDKdD75l44YuZeMy31b+
IRbVjTRTkMPk42bKFPJDyG5WrCx8v0/xzkEckvfYiWuh8BfM6vtOTEo107ShfjOt5QScgGx026Ca
skWfcoLmNF53NAxygMA2YfYQWG6JH+MatfKiagiFfWv+KXedxxFs7XtYi67kF7cq/CLYgbq9Noxh
xRIytx0eiYBBDvzDuE/rvZOU9r4lVdrDAym8Cd3P6EYzuvA8wrRa/FHoarQZm+BQJ4kwrSo5Aia9
wHMkKPZffwSscLIpGpGuH/XW2jECfw20YjeZWXNQRxx3iySxPWSEv6o6YtsupmEJHnTV+DVHVWaY
G3X6gdx2ZCwwDLH8buSNGu+lmeqFwqa8Skz+tSZl6+uaIeD9UX1TOqu4dbQHzE3xirNRjphSb7oM
Uk4Lo4x+JJHkrE2flhijafAmnTpelBMIOIoF6QaCbGcG4UKy7I0SomjLHYMyMgWqha1PGxQRWJaa
1oeWYztQ69OBNs+PVKq4e9OG+jQXKwV91kCItPJN01raicGCdygWVw2BkFrLNzHxoYWKByV0bIKS
Y4pZbReVnj/JfZPvNEl7Lhu12sh2/tQOQ4tKILgbtQz9QhmyoWkR88VR7SyjqHDoabL/1qoRkFRk
py4tKd2EJjB8ecu/52xkQFwbmTWb6A8FA8oLDMizZWHFT2WmhosmacIV7VqSlE+L1F6e4kOdGnS+
QLF3wzR6ejXcKVIXAww/Ok04LguDQc0CkOaibKWfJv9PWqYp4bhgLHY6KIpmITfYWOk+nf4+yO7K
Pm2XWl+oHktQ3WWyvNQCbVH2EiiGrLIx2gT0Oxt9trf5QHo6NIcArASg2PEgx7QDBjRTewQyMPmM
YnCntFi1ypoXMC6Jf1A26xA4JkjymD2WlFV6MoQUaC0A5V3pRDdMHZl7vOZulBGFbpG0gP2Suzh9
nCYLwJ42d3ikShU+WjMbdxmsZ4imG2ZkUUahT5PsNNqBTcPatdcce4df9OyGgiQxjIPlYsMwritb
npe4Fm7rpjyFpa0va2nyN3owzysqHFQVo7nZE7FNR+KpfqvONbUzPdMfvv4Ij90BAR4dEkQtk7ki
/I12XRNhMkORccyV29mXtcUcpi9TLHt5ZNypkV9tg1SzloWdNqsuS/am4+MlHT4Pna24/hw2K710
wqUW3yRx3J7Uqma7n7i41hWesgauF++DsVzOMsj/3s4X6Hz9w1hK49FXWc4VgsR1VpPN6kVxm/ZV
7LU6GlP6QrKgK0Ihje1+GU7Mr1WNvtQS0vtqgqHC9ORr6Qyypw1IcIxsYn9T42MtJ9oNcacJ4TxS
PIuIa+UXkew1FhROK55KfNppBGadW8xVtayM2uc9zIYbhhgSxI5GoycLCD/wBSTAgmwtFwF6VnOl
DwZMf7ZcbSrbQ1u3FMON6amYOfBMmUChtLq7ZCASjExp0wDoXcO0vmc/jG+pbcS3k47szldPSTJn
90kbrZtiTtdDmjymadbe9mYjrSqtStZT1h2HAUxBnEjiO3AsqFrS88Sgujfofe+q4aht5DJRDxK9
xtz3/W2v5AMMLusEQpXoJuCttVZb701frfeZ6oDCiZTeNZRVGmT6Se/LH1UZH9PGaqGD8ccQqquh
TjoXE+Bk2w2JuZc7m/YM4/47lRkSOLCPGOz2r1M43sxUR6Gss/HAOSWAi6rgoLEy8EGWc3AstWY/
Srqfuf0yg6Pn+k1kPiV9iCQ4ryVOMthPlTh9fQYTAE+jtdU5sLsw2UqqFG6ZG8ECxfwnBKC21sH4
+g0yFygE+3KUATZ3DiCJ8oc1KDghZ73EHur8AgSngCJun9kq8C7WWt3Loea5s6/8mM2efH2svc7v
sE1pPwHrRm4jDznBqcCRUk1r7Oap9r0WL6Jt5vMvTnN9tBOwKbFZmG71JksTCN2TnJrLOLKL24jy
Kml8sLTalhpRxEqK7djYjwUBeZ5vnHBGiqllxTHOMzDqk+f7uEOV5BUUpdJl3wWOS5O+cwefGY6y
UJdVGKOVCvVNZ4f8JYHmu1PNgh/TB7jxiSeKK6UdENZa8z8UPSZXyiV5rZrjNgkYzI4hXC3MGRNw
WZ2XiQM+wWq9sZNuBj1A14j55mKsUy8t/A9Vz+pDQImoj7sPdc4enTuDlMlt6kSjsC3ra6srtgn/
kPhauWmGwlw56th4cdCQD5bBZtTr9mQ4+exlnRkv7LZ5kGQegOWHP3paIKc6am87mWmFpMCkedIp
bZbzNK8NX1+KmSSPQfPbyG5o/Bh73AYbgEb6yBCUcpurhb1zjpYEpjTS0M/poXxv+Zg9VH51GkY8
jSO1HfnWi0+/Mg45jWz+j4M3d/0DL61dqJaWeHluwV2PIwC+Vc6X6swiaEeXN2iz7Y2OspFNP/dM
YwTqSgZaKI7n9HQqVAlWkcoQN6mIF+TTcGTsM1upeWQvDL97Cid0JenkrGNe9Nz2Xv05qqXkFuzI
rsyY68Zs/XGHKM7jSaWzmS1Gp01cf+rvdasBlN9P7UKhYWONNogyWd7gBfKQWZl/Y5vq1mo6xLb6
W08sujNb9SXy/8l1H2JnaWib1G5PAbL0fa9j9S78RgDELKiBJlCJq3ekEC6OqnwqFTScZlS8oMxL
eL6AxBV/xooxrzeMaYFGz62f4NNfJznZ+a1m8xmnTDXpD6rvW/sgLx4To67X5hxmJ1LTIsgCr0vy
edtkRKpmMr0mFXeb1Ju4ml1prtbaaEcuOSs1/2L+odtPDTjg/N1MZGUV+NPnwGDYNplgOoeKvKrN
FHPqytK82qoxBZgjihZD2C9Hee44Y/qRQ7DaaTZ5UyuD53ZqeajdqdPu4hqjqbwZn8hhS0Ih1gTf
qqll7RITA76twSUGCLzQzLp93M4hwXOWPGYTiTOSak+WHEYIjHElT3JxsFLYHgzp46dnVkclhZiR
q7eSM437Lq3Cm8zunaOzaRAY777+sCDHBOxo6WR95i3wdrb0rM4ozzToV2X9Z5fmE1ZmybFRk3/8
iIIxht8GDqcapaKhySNXBtgNjv/nQy6XtwDCb51kWtp9v4waSjY9m1EUlYlbCtRJq9/1dXgAMwBB
PNcx93RLv9zPtbQKo0Akf13kxvW0I3uKXCMpeF3p0yjTsbJ8ezkGQemWvGD3/zg7j+U4lixNv0rb
3Ud1aDHWVYtILZAEk0kAxCYMBMHQ0kM//XyOqp4ihAHTvblmvAAZysXx8ytlwN6trJAftBYVVcex
STN/6kYQLdQIYfhg0Vgchq9z4aF9SfRrE6eC1HF/V4p+8Zz2oW2+JwT9JWWSs/qktKItZk6ENTIq
1OrKpFH3zz8480UxBohqHu45HZ4Nvm7XftiF0aJx2SqqgpYiuqtrfMaxHIhT0x+b+DgmZEZQqnwn
awSBk8Fpt7wJExzNdXRWZksWfMgSBvl98gN8vPIhZJJiCU0H2PLrjNRgsxvoBMb5Wq3TJ9iUPxlm
T11h/QzhnPjW9FtNnqBwfbMUKltoJKSqmhkcEvMOlsqmcLJyE2TBebLcr1M3eggVDNiPduvA1yM/
OayMW12f1Y2dpBUntc5ZZUmgYuDc2ous471UxmxuzaGdNzWW9CVjz2ug3ebJt3TI9sB6yjYbx++8
j3ZNL076h2njWnd6bTV0XrlQh98pPX9q8qZZzWJajqq2N+fZXNuImVcNRYnI06XhcjqFGpwv3SGZ
V3UydyscvbGd18bhRAAMufV612JOj3n53OZ3TpY3m6RjmSgasZ+VtFtNpUpd4WLY7JDHoMvQ1UpY
9kpWc3ZsfNGs5azAi24ASw/LRs3yjQtz8LMe6xu+iA1lGJQT0gFm5d4b1xgwBjqsxLu2Oso2pnvg
JwroTB4RUJt1JCP218jSigWDP8OvEZfpT8CCt7wRboFILLSVuiXzWYyX3WeRpCRdVmazZO8sNpBH
iHsj1SGkO4e2nlqsVUVLdmvzdUacRvHQrKFnQwdHj71Ck1Csm+C3Gzc06Zz0zrPmYGNw90WeTTtU
QJt5Kn7bBv7ZlhvHGyfrlE1Pb7JS4/UIzRnTjcLdl4670eLoV0M9vonVkqz5tNtquvLo6doJ3IuD
cQbhSck4OYbLwk2MTRDFBZWNS4JPsXXzJl0Lyv91AL3GnIpKmn5fvM4BIG7mbNEncDaGqe9WdSd+
aVMbAssWyXLosmxhjzDPWT0dvJXAuK06DlaGN+yctGw3/UxCNz5hxRrfs7s6EMum8cwV/VwK+3JZ
W8pvKNHGqu41JKlNCEI5Ufer6dEVmMhXwliESZytBpVQFAiMeCmVIQ2z6UuajdfFLNiiWu9rFtQT
ZViQbCD4UIEW7paE+vMwzNitG3W/akuOlLMwcRl0UQTwnOWKRe53hPvtBnwJlAyKVqlrNUtsh+Hf
GH/N5xInCkd/cqiN9TpnVIlcW1nFjJQFy6KNIVMP1DwOV12Fjsa0aizxKah+UoA4bkCfMGVzyDUW
TYovfZHYqKXMkE484Qy8lYHKnfY6JUVKAoArm3n4nw/5MQvI+OpbetWl0Z9VnAKWBc1IIg+XZj2F
K33W8m8oInwp+qdMSczFaK11G73D0Cb1WuBtgO/Tk5J7Or786EGVgMZUhBN+4Xi/VU+9xzulW2BV
MvPVqkSau25L1kqZl7WnidT5Fvkpa6fSufc+U5ahy1NMLRILJ4mqlZ5pt66jdKeZNsDsZRtONdEe
Qq1smHiHusOTn5o6XjnCe4S/2+4TDNXIfJqccFvlCI20iTymZmyaZZNBu8p60phcc22kzjEgT27V
DxM8OrMet0EVPjYxBKNRGZBq4hFv1vEtzqTeNmnWrWjBleXKN+BoHYc9p7YxOGU4PgwGXQIdoTFB
4UYCwdWif9JF7Ph9n620ay8hLqgClyhzNViQ/km+yjg1n60Sb3gD0qPJxBcMDj6+qq+h/JqsZDwf
IFfMRcByGQT3Y56PG6NjqM3W6rnXPmLbr9IqGRV1XUWNWDxXjXZHJ7Tg4F9b2g8ZJxPw9IskSGo/
CWbdV8sKkxssU9QsYwPhhT0Hj7gBeVQV0fGfPIn5Br59fhIYW7BV4Ze8QbWqQZ2mqSaZLraOadNh
w69RwGZdsBewRZdmhWpqoCdUTsYPp1FXbUVY+BQ6PzK9ULbGhF1Dn/XXNlUP1nkxDVdHxjTQKhV8
hkhhmQk4QhYpm48rWwKG2UBkyjRyMrKIJmrT1iSGujodptkfYtGBVGNmMmXR1qgRibrUw3F6Mu2o
2U3ZeKtNRe3nU3gMPCeifRod9byiogjj31luWsuANid9rHHK/VZDtPrJBvEWD+XTA8+yTeGBiIHu
y/3ByYhMm2XVbigNIhwj31fYTtN4pkcjZ9WEz5MvpEdcLnpeHeYsvR0vyQw5zomDHQiZvoP1I+h7
Co4u9ZZwEsl5SKZNkrPdBWHx1bFJftEK2FKOWNK4ENCmaAMRcPPJ138Ljcuvjy0FMm8DfPe17qsR
jkvdbwL6VDVgFbUJ4Jr0NgVeKujrriqZV6Ip/W1pe9HWBX/ZCpGmqzLwooWRVMBvNLAZqNaXHIDP
GHZjaKwE6CUKz6LfGVHiO51zSzfms2LhLZ9G3jzSdKn9MST7++WXGOK67GkKglw6hEd6mfm78NAi
A59fKYbWYifS7duC8A42ct9NBfZHQfc16s0feQ2BKwChJNBogyHJYUaQ6qbqpqqyczz3If5jZcIO
LX6QGRes0hh/J9deg6o9eFGw/GRIveHr8yDs2+QMaNItyXmF6QZ9EQ6jyWoSWQN99ZRQIM76v2hk
xF30yzI0lM6RWVIHqrU/JaRwDCQrgm4m06qdzO2A++ccbvXQIucunao1nWifYk/nxk2Ck6u4+wSI
1t8WatwyHi4WDWYLKvUrLlMEO28KCpo9eS6uxJBsQvyfYCbyPltTsBIEsb3jvLtDRcpZuuX8jRbQ
pUkX/o484zEZstYvdekdmmuL3C6q/eRybg7AcO02P3/8hrV3Ji3LtKujmHJRT73WVHZjbYAeM87N
rKyu+ql5XqINLT+0Ir4uhX2Tt2W/dZ1oJ3oiA4cR+7PBJYsswFreEC7IZLI3p2jhUZb9cxb+5+P4
f8Kn8vqfHALxj//iz48lZrtxGLWv/viPzVN5esifxH/Jv/X/fusfL//IX/rXP7p8aB9e/AEYNm6n
r2SzTOcn0WXt8+W4vPzN/98f/sfT879ymaqnv//18AvZ6zIWbRM/tn/960e7X3//CyKkZI//8QXk
Nf71C/Ih/v7X96oSD9nDu3/r6UG0f/9Lc/+GxYFNUraKlQnGJHyx4en5J/bfOF6h7ZK5JBThctoX
ZdNGf//LVv9mk2sgI5IdHWK3pNSKspM/sry/sYI5FgdFTIpg2dl//fcbePEB/v1B/gOv2usyLlrB
3bzZ37Gu559C043QTuZqvlxaKtuKql6I/lnFaAf1t8LeBX116ifrGFfqDJW/o6cfzFt3Li6jop88
69SLbJl37iWYYkTHRJ798Qr/dZN/3tSbnfr5nnh6OPs4M1qvNh4MwXULcyuSTzG60Loji/W1ZCp5
WI5NfQ3Lo7iezOET9pRcRF+wXuRVDYzrPZBM4LhXi6ypA1vSh+6XuH89dWO4xwhwow0Rfg3lTWTP
p9nSP0uffzNb5TWJpCQImcwCpMYv376dFwHyPq7p9M3ZstsT7MaLO7pHbnxRjvnl4xf7DrGR62He
hYwTdi3v9uX1xkbRBKF5hBFCRona4LbP7Z9UI3xRcXCzajXqdLRw0Q6aefu/uLbnIBgjTAKvFffV
tfU5zPrRxj8g5ftyKmtuINPdgQ89Znn4kOTtzVxrW7ccT0yYT2jc73xbbAOoYlDNSeuCV992zPKy
GFKIcXC4ZlHedXRd8c27g4cCwWlVKtUnQ/idaUUsMq4TpBIYTFf58z+YXWmjWYNXcUEvdZ+CMbsg
irvRHQJP1bS+/vjNPhdir0YuF5PqBbSyVOtyPv1xMeQUatFXcLdlJLE1148pWa6E/13pqXKPwwuu
GyNhjuMJe9Atac3bwP3S1u1NXgvYAdxT1nQ3uFhvTDPwyez08dbeTIxKkxH58b2+wzMn4+Df9/pa
npBBQe7gpA6QQNB0lo6+pNEOKWO4y2f3vkHlaz42drlx8vASRuxelvhsErwpQmQOLAxThgFDgW/0
8nXhh9Dg7MK3sUVw1BnsrpE/YldJnhecJyBCr1mNybR1FRBOpfnka73doeXlWdVh2WMJ8KbtEifI
CRS3lTKk7NJ2Fc3m8tKPSeAPbbdMh/qxBDOAKKF81WeYbHQJZCBAq4zrscEKyI0MmppqvgJAbD+p
dt5Zj17c26vdAOZxHiuUubT82sdZzc9yZOB7uC6Kaeup4SceY+/OEoxuOWY4OtXdq1lS429dtCGv
Qn4JQnhP5axvE1PdVq7YfDLw3ns0Qlrgt9jsnqxBL796FIRjw6KDptkqDlmp/JQVgi9EsYZRdsyt
iJN+mfreUJ3VqlyXhQH1ustu9KG4OKU4mHN8DuL6YPRAZR/f27u3RieQvVz61LxenaAsR0MwMSd0
YZxqD5ZKPuMBW67HoVnaqfKJ6On9yyHWoZ7FNv312qTbZaioCpebARSUpLnuvP467vUT/tHrWnxm
hvje2ivt1DFY1hArv24zao0bTk7AmJKrE0DVHbK8exE99pV6Z9TNJh3iT4bVO/UDatR/X/HVKO7n
Qq0NlStK+K9IzwZ0jsw4y+1FziQ7gqmSpp9c9L3HRIJERSalV1ggvhxfcUzSjI0Y4bmQ0ormuta7
Q9B1h27UTrpbHyym+cfj5u0lWT1wj0ZrodOieV09DGOaG7qLkUc0t3eB6h0TVbuzCQQPrfrgNPMi
kAvIx9d8R6BAs5iMHbYbG2c+59Xq6XVwgRwPhV9loWJtDP2OFNzvVhQuZZhiqJnwG6vFVMIgbPuN
3N7zZPga0u8zpvw60NKzwk6UxvapmOqzHHatsJeTLgEaqKHy1vs6/C2nXOQsVUx1fTkfc35ZFXBP
yiU8jivhTb9hKUMZw9Uy/D57YU0zxUGEjlmSvbVEvv74ud9715hCIGwkXg3DllfLhxsB+gwWGjdL
mxZuZ2xb0zk2cfnYwjhIyKEjd71a/s+vSV2Oh4ecqm8m6twQWe/MCFhx8n4AQljotbNqkNKoVrPV
8cKw609G1DvHAdq4cDExFmBJ1vVXo7h2hROOMYz8Ig0RVbSHfOqWbaVu27A5qBPatlGcB50OJxVU
5im72IQCYrlHirqbsoQFStfy47fwtvsBB4ybQcVrs2Hi1fByZukwf6yoZ5doJyDCIZKJNpPri0La
gCS6tiiVRtYu3b1F6n2Tlt4Wi1wYO9kQ+DNBUAuz1LtFN8GoweBmQgQBw7oi1SIQG00BmW60w2xG
rl/bJKRqdgpVovD2ios1DmjyZxIfeb8vyzWehyYkvHZif63XQ6llKJsNCPsycvQ7EdqLqhYLu11m
WpqtJ3vccigCfKH7PmngKRFIkFZ8jzRw+zypQKEbxLJhVN1k7niP4uNeoJIMeu07u/dlgs4AbzCB
3SOu40S6VxT5OTGn89RTVVhVezM5wNnWIqtg8skdxo2hmFkeZQaMh7ohAb5lQwD4u24UEpQ78a0a
rCu1QXQIWe2zBcVTpfTs5fvg4Cn1Kposl+k0vvy+EQkk6hwLtjpnWooR2SySS9+mKYE8slpZZViv
tTTdJW36qLXDvI7Llr79AYkwDJSqHjelqh9UK7ut7GgNhK6uCneM11Qc3yOdkBKDPdtPR/JihDts
7az9VZJJ7CcEHtGSB+q0Up0eVH6TQ6vp5rTf17O2pU0MxxwErmqGaW/rHdzQPsLroih0nKi7uzLt
nAXMLBOGs1AQ8s83dT+H8reIzrb04zPuJTxQdNO5iUHEzL7D5bHvZsSUcQ4SQLwBJ7BlHhloYPQg
klwAlxDu8T4bvGNoN+7FiMylqPtLxelxmdQlrFa1zvhOM6raeTSPAYyCcRrcVQ1FdVXZ2ilM59UY
OY+DZiPwIhV5mUC2g55Uw1NSMyKbaziJ/G+tm8NjmEJp6iW5SZU0pxm+0yCJT613MSQRCu2nu9ck
OSq3W/tQ52m2K00OGGZhgACm3bGS/4mj7Mrqqx+5JFzZ2tqGu4XHZEr6JHj9AbsGTpWF56y0dBIr
/GW+OqkYSJAulF1iYvMqCV6apHr1kvQ1SvpXBQ8slISwWFLDTNUhy0bpryZjTDedJJClz1QyOGWi
srMNWqKN6gT5Wce4x1bCjVOF6RckP8mXsS3Oaljm3Ewc7tKxXA3AQezRZGlZ2UgM/fRdSJLbnM7t
EdPika9gL22YcJakxEGiAG2hSbhpaqg4taTOhXDo6gjDqsmcg+3QD/Wqk1S7RLtWYGaf3Jg5pTs5
/EKNgIYxLnANskNnYyS9cWrqML1CzOYnOjBaKcl9tWT5PdP9Asr7ugdeiYhad5OY5LOS41JtRdoO
dk/LB2edLbP6S5CSRTuNPFnuQd3FSWu6UsiwOTYglL2HLUs51SunwPIh2gXKVC4Cz6ZbDdqdSRKj
mZwsSWpUJL0xxF0JD5P0Zqqju87CRaATkB4FXy0v82bnRM715CEWFMWtKgmUE0zKDmJv0ILheGYb
73uYxmub9J4dlO1TfAXrCnKN/I8hKZqJJGvaCbTNMXcFgRuYIZaGJddiG7PoLrZWimi+hsa4swN7
XoFSThti5x3WAjim0B9Vv1FzzAa9RRUt57aL90FNonTc6OdKiSAEoiHXpfJBJXAiNFo4UF22MGYC
DdSpifC5OxYkQm+QD9m+qUVXYYGWRymb4RRpSkzWB3ZAuWEvgX4zvfv2jL3gooCbQW9iohJrB3sy
F9AZHpXSmw/YA3RAMq7Y4TqMJquM3VUxt+MCR758b1j1dUZeR5XdjCbIXqqJZZrU7jXknmapTOww
StCnh+f/lOVUbtI59la0TzAOVYofbqcckPS1K7j9o+/mgNst6GaiL1MYygep0xyjOVhwlLJ9I4Av
hdZOrOu8zgDj7etN1eThV91r9vMgskPdJ7+VlV5NHWqheRVEWMmXMVYEKosJSCdZMP1TYJrusu5t
jD+rSVvnCUS/tGRpIA2ZznelT0iOJmfZ9kRH1apNvyBogqXbFMPOUpN0o+MOxRAhnkTfKD1mlLNY
z5Vir+kwDb6iItWE8pSz1z3Gov5BxVqvUqKJ/aI9zUkBga3FvcJra18Vmb6n1beMSpCiIMt+i977
as+aeYMx7CppruaG7PB0VE6RM1T4EDnNLtQAD/rYtVdF0J01JznOrjt+4Rs128nhzKwIkQOGNKh5
TUgCQI9LoyqCbWPuEHgYyzxzKj5LmC7ImpCe1+ataY5gP2Xn7kVE5rqJXKwuDD+utBwTntJiD08f
otgAmwC6WDhZOG3ixIPxhshvGYoRq0kAisLu529hb2o+AYPRJu4JaodKiAKlbpZaC0vc8fCMGntn
l8ZTtQeKjMkSmpddHj9Zjlpv59HCYwfWo6N1qzYHyclHfcvcN7dxWK71KJ72XmuC1OrKEcHBYWwM
cv/iJFiaYT4uYvOsRjM9NhXj0Qzy0soy4BnUxQT5t2vSQ6/bW2jLykF3+5TGTLdzTUk6sMfNQM4H
pKlxXGht4OdKmRDGGD6MKYIxUJ2zSIgFS+vsdwAyuC1d7dLPNgyNuHjsBrEVxuChZNTz9fAQ4Gqz
H1Nlq6f7YkTvpPckzKf6cB1R65bRWG8tx/mK0drFMCiLMJbRV6FZ3atIl/dVka2pKH7jD2TiNBLs
OeeGe9wrV4jD+n08dvbSmMSzZY1JrvmXSZrXdhmrudLP2sIbgwqVC5SlfEoYi+eoD51DXKr4FGII
tnRIaV9OA0xQTTv1XuysNUn+bsqzZ+XxTvEOhWWlB0ODTCF2U8IX8CLvVnPmX6VFdGPOVmcMl4AR
cAUptvTxQCpvp8hItlmYQfCUf4RBAYcL0f6ur82tZjNO2bSdk56Pjuz4ID0pf6Cq4A8GCCRhEOes
jeaFPY3JRq/rK7W8CJE9RjVIUqMkULlRR1KA3BpmQrWUj6xSLqUIn3pX28yOQXfYkVtC6+btUE93
Rafde/A+5hwqj4Ey2R2+9S3kq7xEU+ntqiJ5THD3S5ucuRmRpmrb1lMUFdfwU6Upt8i+a2763c7H
b6L91uUiWijmWimJlsknc91yPDLsPFiMTEI/stSjCJ66tLzL9FhZbNM0wd04RTsqUC5Dj3vAAy/3
UWHq3njlqdFFs8SvJo+OioArYBl0OMdYVdZzJ9RvSoIftEmSK3l3MBxFbJxdEdSn0Sibk0EjyS8I
6uBA01Fnj8OtnlycqVvk7KVVW4wXOM5wD4DqECwMM3ZJzk7JVXdRsgrOM+e5CcAMdeMsfNsFfe+1
84z4Y6y9cYHMgays6jZr9S+T7uYLNQXuh0ZLukHmfVV6cpLHvuEXdUjNZOhpeXGHWm4jpuxRrdQf
oRPdjr04jKQr+cFgXqxQWTit8x0x8F1btckyiNCizudBC794Y1LtDDX+OQu934z29COoDbGN3Rbq
Wh+z1xnQ8kgVZ1NwcvsYBjPG3mZxVN1Y2dA5gFgzevYXa2KzDSpO5EFyTMKRN6ck8yboitupHA8O
Duj4tGnpyTHK78AhTwGk8WWbTQ9Zi624MSKN7noYn0MXBovUdft1ahjTjoPVzaDW4sgihLQub9yt
mYmlPkUdtkfQnjKnzu4nTHHVwoJWm6r2UtEo1U21qvmhna8i+z5TtGsRDt730olgGpLesaRnf9dX
3fcsmAPo0nVwKAcT2+PENZeePsVHb4L7pAW5w7jAVTUgJXRTs5D4qdldzRR6WRc3vpQIcMtIzuzO
XSjwD9eDwuKN0QbRquG0QuqyCmZT2RdmCY8htYMlOPwpH/udOwspp+UYFSHW9VsnRAwbMW5VvTtF
3XTB6wLrR426XomEd5UlkO4jE3YlXwJurVmH7GqOtzQastBJ2Ssv9dSeMNW7abBTpY7DMkoEm0Sg
s7GPEUEyXwpTbzcT5gwL1VNsX7fSnyKawi9l5HHqrdhPolpzV8gtIaYpxJfZkbeckyb7KdzeXThj
thl1p9w0gNGb2qJq6TSLFy3SZFNUZgdl0wVI03rl3myDHf4jup+y2yHqpQndzpW9GmzI6KFQ90IR
k2+r/bcmnixEN+Ux6QZ11ddjvoHnssdqwTm4anTzTA9TJvUar2IkRW58sW2F80qUruzW2OYGUV65
hb08Sx+ogxpV69aNu5U1pLTJjA2hpe7SyGoCjFHDwKAmthrmjOl3Vge3DUp6aCw8qwe6hgGYQL03
YyffKyuvtTkedhCcQy1leVfiTaHL4xfksDL4HfZCRgXmu7Kx8CVr0i/DQPWX1fNdDgK5LFr7Romm
eZlrP/Min1e0IHDYMG+9niSdvJ9/EII2+Ik1rSvJS3WTehGNX3NlEtusZivMlMrb51SzC5gL7LFz
u0em9jhMeea3k9KvsiDelNqwT+ISFSERSjjfJuFq9LBspaTcBzNM5Yhl1uiev5x7M+YarOqo9rG9
6U95ct1oBkqxhH9RgfYjFNgzUP4vTENjI+roVtPcZDW51mNkj9iaB8ov2+vDddSLFFvldqcWvAQU
/VC7DWPdCTbUIeaIkP70qnjyBSanC6czbFZjjRVseFK73t63dnSL6EzghSB+5UavXBdAD88WxgiD
eDn6A4S7O82D54VPy+/WpFiJ6b37WTuscE6i+umDgEJO/wIh51dk8PPIiMKNigJtIcZRX7Rqf+xZ
cldtn9x+3Dd62+Z2NAxcPbBcnNjfNGQHQfINnssNIQuN4edhtINstWil2AGK5WGqos/Mnt/2CCX8
hsUOACtdYPNV88zVFGFnGU72STJckuReePpFb+c7t6Qn00bqaQjaT9Ck9y5JboVF+QNdgI7Sy96J
GkxjI3mGyyzsDhzkORxASYnVba+Ryey6S9OsPrHVe/bBeNWvwesRS2tyYfiKr+EKyzTaAXNxKI2I
GNuo2Ll9tXBM7ZSaE5Gduew5WdnN81M/N50auu++A8TTt+V1q+unsdEhr2E9NJXnzPjUi+8trASo
jsgMHzT2K/MZg/wDD7Un7DS6eBqXRl3ri9IOTnNr3JezIpbmYGy6KgMPSCS1IcV+LC3KpecFT6Ey
bGU7rCdlx9fGyxhgnfPxkHwnWVjC/dj7wOjwjDeeFmiaMrfqkC93TT8T/NHgQ+led/KKrWVIjxHc
41rxqxyzAOpqcx6TYW15yU3jpfADsnPjlTcVCFE7yBZhap0Go/ksweAt5YnSGrSGyoBuKxPo1Tgu
uxk/iBQh6CChksYqritHPQUINOPibMXDgSMvG2KmrcIZIyak9Bg23Qylchya+CpJ7JPsWcoOfteL
DT4zew8c5ONXaUuc4c0oBEaFNiPZca871Q7mDojHGYVVDrl51skFQ/iYYyrEx/XgjEWxrNZ9MgG3
zJENXE1cjCtIrHHaL/oa+Y43acJ/ZiNEmveUxSzEXhCfw2jewjM/d02ycYoOQHgQh5p0Fdo+CCSc
/Efm9O0imzCtj4+VkV1HVoXeoEQ5p1Fh6fRZJ6O8JN6wAIa+8xrl5zMyE7k/U13ZpjhI+kFucfTU
aJhHTnnREhbqATZpNkYXq4/ObY5glqMjnom0tOG0Q8ne5SYNBNd+qjXMTV268PRyquWcCSlBbjZd
FEyfDNi3SJpDg5qjN+mj0N/sV61ZrMCBejBXXSpzfzMmgk4Ph7kBJoIPKxX3ET9FMB1q4c3HX1d7
i9G/vLD8+R9TWOCl0DkDEaMSNHxe25rvHhrmXmqsrtNkuqstb4G2QJqdf3ztZ9Pg1yMLJA/yHHg3
Boqv6BTq0NW5rc9sE20/ELXaPNJ0POgmZvJ9UJ41/VmWCQ/XXbdp1fow/69Sbb4L++jRy5R1cGnJ
yfOjkpZq2Jh7ulAci/kFr1JQphGhbvfJdoqai5p09iIfgb3qgndLC+OIIeXCBl/xKFxt0a2tmT4M
OjYNc7ToKh3yCzKzm5pMPKIqoAd//OzvvndpLgw5wcPM9DWk2CUZx5kZQ2XFZhUvLxXBNZTVl86w
dl7unJnwB7vVTm4TPlSm98nln7P83rx64EWmMwws5vXLz16WsxYl0uC4SspLpIu1N0QNjUX9Z2NN
d1gjP/UOdNyut+6rlNdrKN0X+qRXmVk/uE0yroAXHtrRQ5zv0NbPxB0S8H1YhmQfO0+KO1yDBN0k
892gpz+lB0fd3PRSyFVE61jND2UAB1wdeLlxRDmU4fudmGL58Ut+Z3vCa9S2DDZQ+ayvltcgjDsT
hRGbwGw9lUr+KF+q3HnUZLz7+FLaO9iKi40dJQL4GfxDWST9MY+yrqg0s0J+IMFZOXcdHQEcT205
xUX8N0REBbcPhmhpt9MJOdI69AD0MJqc8UX4+IbeqVde3M+rZ6dzS3Ya8M4SD5tDJVAPKvSO2qcS
owsFPoztfQZp6u+sYS6sCl449aCNSfjLV8DJPAOJZqMYZvYGvYKJn+jNKkjhuFZmfnZV5RsKnSuj
xpzNKtiX+6G6Iiv2qXZRI9qD6qGyg+av4DOXaPgD9PFNOai7WilxuHGpsZUuepAv1GqsE85Ku2ZM
b7AJveb8JcHqj1/hOyQ+B0cR2GyGbbgkD75anwjBycuhJ5JVBNWllR4pxWMUBfR32IUz2DOzyeRB
XCjVWB9f+73P98elX+8HdWXlWm/KTbdMrtww3JsWgghnQKKIsyStCORUu48v+e7jEuLkmhDHITuY
r0pcmNZjAePin1tBbz92IjvhVwJQNRxAqBHDm8bR4D5GCX1+cvH35g90RTl0JFvGknP5j/mjtS6O
S0g7KIXGm5oSyFcy1naDpGRd7FNlMwCV5nDUgr7b9JS2QxXtRW2e3HpYlLX1+PH9vPf+n7m/1Pqo
9167tObMZT3PK5a2sT/z7PjBOv3BnfnQaShmv8HVqjaDzz7BW8TacQn0tDjWyMpff/UJMPmZcmuk
MWqCM/hdWd2UpvoUOOoWd6pHScy3YR0mDW0LFeMJTR9Owejc42N5EXSKP34H73AUXt6N/GZ/fJPc
zfFX0BiEIdOTXv/XClFvmfaY5PaPFUYfilafdXbpKFLuKxUdH5z8uHR9NFfQ+6Dcrf83dwSzFLgF
YzEs/V7eUdYPEXwKQjrE3HKIVpKjpWPGr3j3ZRnuE026vNNHVGi9GVC8Ciq+LHPoPNYaOUuYHynu
dmqyT4qod8ytZbwPPF8T1ooO9/zlbdHWqnDRS4gZT7oLMu91r1SPWkCPNRwvKT0wAAAEhKr4mRU4
Psjv2fbh1fPBLbKwcc85VFaJtp1c7eRVxq+KQI8oozGR43JWpuU3UYx3o4ZVPtpCTJp/Nh2/PMAr
cNv67IWfjH7YVNzxq/qAJ6LLrJJAAyfh1XY2G31gOiGZpLjyZagtSQ9SIWo6+o3rsq4XjrhLYdEj
VsJHx6thT7revQMrZNagNVQ9xikglY2v5yiqn6czSSd3bpzfTbNsw9+3E7Q/ZKjjgvUASViMiJsT
PMwXXJLqxg9FtiGJMN1mKg7eUWJjSDSmiT8bBuqhDN9946q1Wii1HcdgNYmu0ym9nWWdV+rVTdT1
gW/HTsFIQWM4DPdw0hKhfEuMhOYm6mS5hsm+vGmMJ8mDUrTxWgzibHl45bfJ9OQF1kkB9xX2PaeG
86CqT0XXWGhwdxbJTNpYfnPdafDr+oDn3hcg8IekZVKGAQeYCgmKY1ezPyt5ylsYBO7V8Q0tOZTx
yXVYJps0/qb3V2PJoB2HFM5E5Aq/b72FNSfHNO1Czk4L29gnmLS5Or1tp9wa7rBRo3Lj6iyQpeRV
PjNPQtXBa2veOR4Ol2a8C6wro60Hv60Ih0kzTiudPIbFbf+lb76bmfFkWRTZSNbTXvlmJ0m2iNNg
15T6pomTE7YrN3FMw0nn2Fa2ztGj9p8FoWoJdltZ72xlgfN/uTuvJLuRLNuOCNkQDvV7cbUKLX9g
DAYJh9ZyPD2TnthbiMx6RUbEY1j9PWuzMhaZFLgXwnH8nL3XFrFRMxKAqjRYV2FG+7UFKR4HxiJX
fZ5LnU40szwtvChFurOC4MC2URn13RRx6SerYCw5Xb5t98x5xKcaEY5ZJbuf5bCuTeimLTH6BUO2
MOjOklA0LVDLg3B7arJMzDNTfakgVVFr81UT9Jvltyiec+koXNPYRRThV98Vv2K+42srQ20eB187
D25O19LXraWatucs6ddxAeuohLjoTWm6U0NIhBAKB68ZLhKYLAjJ1XujejCC8CoOI/z/DZd/QDu/
aBpAAoZ9K7iXiiK8S1rmdnWYp15t0v2d2hyvtGT/W5hHqZlbhtpLR/o8wGiRqIiGGn2IiEtiKFEY
5cB6mr4EtTkxIZky7HLcFmEQ7pq8OYYGyRT7cYpB1cT3WBguYye797GAc1rpPacQl2zAaNMeVJb0
oBq7C3hdr3bX74OIR9WGmem9NRSMLrlmY/A8S6DNai1N/R4XJ1qT9LpVW+Zi/GmhJt8hb3iaQQ+E
sYzhhEhw2uvA2fqA5cqx3c4Sz9nCMM92XdGt38qCeQvPtmY/mOVL27U/tKjZGMPVm6hpVtgm6H/z
zkQM5Yhz4F9VBG/i/XAXrl78KHSVIaz/as9haElAW19pLpuqukzYjPtjc4jHy8zszrN0XudX5b60
7O2s91SUN55Frnljkd+UI1KBofePQcrObSi15zIIN4G1mxt24ZB8H6bkMawL37OD6YcsmotIyG3Y
SXggYLsyI3lMIZwtjGR8lYnCO49kZMdmEDEvWK5bX0ioAst4HL2ssJ6dQN75FosTo/LnUfjO0hlo
x8dqFEA/bVgeSEps1Ze+nG98NDdyCtJd4tYVPfgHERBs6vrl3Ji6dMaIWNYcVYODnyFyIKwYU/qU
j80W4OXOsPmGdCUY2r+mbQscMyuDlehfnXK6D40CTEWXF9sxtl6nsscTG7C6TGnzo7EJU/WlQ1yC
PeTrccP0iNTQqNHf3onFyI5aIetND2MCGaISt9HWKRtc9nl9T/evWDh+/ahLffC+eKV/VvjhDsAJ
xNCRNti7N43RhGGiWnQ+EjwR02hvGN+tXLcA7ZPflcYh08azFfycYzZ0kFhMtQknGDHSpDwBX+oy
v/o077ZNKTkAbVDw3pv7MEov97REbq3mPzdeUTDQNKdZroGGeK/EY5vUFGlJN1nUjeJNU8kuUGab
vuIugCS1VKQgXAp+FH2rr3SAn7TrwUuwJ0bFRYX51pX5paorNVlY+M0Quxrd/byyg0gndrqHe9Ns
MlhdX5SRXxzvvQrTbvxpiEOON0/EjTrc28A1G1XiqG2AHJWrL26oeZv5oXTBlkkhiMnMed81j9Wq
aFubjlbd+usi0B7ebmwgQDxTELuKSCLzDaEd2hpli2s/4/lNPIdS1rTy6y8+zKd11C8f5t0Wcm56
NUGIsljUQLc1lGJTeVImZTe/Y7VwBFZTHaAiPFvMyxcg4u7VZjvv+eIiLnlr997Mnvzzh/psb4Md
Dtsq7WeN9IDfq1VdbUQc6zxxaeAcfLW+HhN1Vca1NxX1KisQQKevfz7ip1tLXAm0YUy+Mffe74cM
dLw4zsRp0IGS0YJjY5e7zaKrskdsSt/zcjgNZu3Nu6rI7DZfHP2THifH/ffR3+0anLpKBaMbejNj
vUYYtDBMZV2HLKIaI9pXRgC70AzZtaC8zPXtn4/+0RBPU5f//d2NIZbq3S4qj/tJ1zP2LJ2DagOg
l57A7YhK7cxqQwVdF/euW15XiG99pYIHxTy2qy6NorwHOclwde6SWWCiYCHUP4E4bDT6c0gUqeh8
2T46aFDGPPii7f/Z8Mlh60Hfn+mTsN5nzYQA/3hd+HQIC1Sbrn7WpAVBcVARRtiYlms2H2/VhDVX
miW7wTypbiP6+7EGJFVrYVJo/M6AexzRdXmd+FrwxdLySSAO59ZBtk654hIP+q6NmfoFOuk5EKfI
zac6u4n1cB0mL1GOhi/MpyPJDCdodInXj8rPqXxA8pDxSmMQlbvyHv4M0UfTir30S9FiA8I4jpqs
nncg2rYYuk1i0Wjgba5cIDeYsXe3Q1Zni7lHEZnKpZjSjWJWFKcZmrM/3zefrRzEw+A/Nmf5+vtX
RNrFvVv3NFf7ujsMMXYtTHpZT4r7l7PNTw9Fy8EyBa0HeAG/P501A++plsgxDXW8RDK/nt001fAy
1spXDY55bXm/OLN3/7+Hevd+BTLG7myA7Ryj+1CCDHGFDopLPWuJ3Lvp1vaTg26+Srpbhi2Xkl3I
n0/rp0sR9lRU8LMhnLP7+5dNRWqldheMy6Q2Mblc+hJXJFzUhFpC0Ytbfbr0O+VI3+OLccdny+6v
B56vwq/v3SDoyzajw5Vkw2bsJk8VAdIyZWc3L7GxC/xw/cVX/exkMwDFOoQxFivRu5NtWK05ZAlH
pLr8XivNhs1xX4krMEybbMAGPH7Lmon5WrGeTUwtu+AvPsFndxZtGuYcNEdmb/7v37lAsxHkFI3L
ARVcMpU7SyZbiXJ8EbAf8yJBIt9oLcaCnezcA7E18QON/x5C28qmrEeswA7fdb8wx37xsZz3/RrB
cpoRVsdmeURHU6xwRj2WU7lOg/GLq/6JC9WmgWzwZOG9gBXx7uVjO60qG5p6uN0DVhr9RLbJ2kz7
24xXzdzRS8r+QLj6iSZLjE5a2wY66+hYn9lar6oYZZZMbiujvv/i2nx6dwAaYjJqEsLzvuMqEIP0
ESrW5Zhfttqm5+Wnp3sgBZdzI6ZZ2WH6TOvqdiqcTWoHf5dp/4sJFcSG8Hr5r38xID4QKu7/57+r
NPmWURv9Db34h2zx99/7h1Eh/qK9q9K8BDDj0Fhj9fmHUaH9xbooMDXqs8sQa+O/GRXaX4T0zL/D
FBg+1Cx2+BejwvkL8gi3FZ8NS+uMr/jX57v8e9n9mwry/2BUfCiUGMaSLof7zoZYpr2PBVNVktEk
YERPzZDfFVOvMFeXB2lUBAZMxckOB4hLqcDzjoNl2RB0Ifgnv9gSfng6508BOoqKiafGei+1kbGY
+jhAqqxkNtF0NVtYxHidh83sjiiBYfnLVfrnLPwKwfiwLiMjwqPLCJoKgrb7u8VgcMYBRylbdeBr
4TYEJSvjsV2gar6p/QDtphgJ68mhhP/5uB/2RRwXPI9Fqi77McRtv6+NkEr8zpgKUHvaz6Fqp2Uc
ppk3RPqz1dqHmK7vF+f1Y0nHEbmyrkPxT0X31u//5Q1EEBQSHtcK0Mqrq6ltXS+L/EPiWgAfFZdo
vS48hRDJS8vx2rB7ViPH2teZ/q1r6mLFqP6yJY7YK7sDjaydsOnx//mUfHIpOBNgo7gOuNTfL0nG
ENpJlbNBq/Nw8OoK8FqXKedItU6dabJPzq97P7r580E/VgQGI2K6yAYDF939wAbJp2G0ZK4EyzAq
x41ZKsdm8i8UJERLCwEhrHp1VQXdyZFPian+x5O++ei4E5EOMnf7EMVnNJODg8sPlhCOqfOnTFsY
dpww6EuWQSq/WQgYyez44jvPVc5vddh8VIF8jgy0WQLw7uazdEJrEhUYm6KJEimbubRNP0YZbTEn
oU8YocChxR2A7eWRH1IUtGLS1oN5OQ2W5UHctrygdZwvboC5HvjwsWarPIY5dH3vt6ZJVOstVja5
DEPksNKtrjPZ5J7N8M9re+vSmfTXhq5zQyPrizMyP+bvD83TaOObZ/FDbvP74ygnAhkiyuBlqRbD
miLJJzVyeDAbaFelRSKJmWikQd1Ww/CV8fazb/3Lod+XI4VWDNlEogFhve3GZ7CJVq6wvUIZ6EgX
2VKq8N9kiPRJV4K7L773J8sQDnMNIs8cW/jB9CvaTsvDaZTLAr4sSg5konoLm8ewjlpl/OQ2iALt
zPCr5+6ok1X0s8x8dU5ku+0V6xKa88iD2WMorb/a3n12kzILfutTQJN5vzIHaMnZ3hlsA0DYIQ4b
ktk0li2TCIPCn0/DZ5eAOuhNweHQOnr3EqD9xfhhaiVienfXtoayBhwCKTYuxIIMjPNUji6TX/Fc
Orj8/nzsD1dgxvSw0ebVzv/xLvj9zkMhVbqyINXCsqJmlRd6DWWwxvHVHegrqKzWmz8fUDM/Kg9B
Ibkm4hidx/9jVeqOeHgUp0OVObGtJHOpg0qP0Rn8oXSU17Dovik0EL0Qzl1ZuuyXgzLzWJv9lVlE
t+RIkg3EPgqjVXOoh+Kqb42boXdm57Kjr7X0KuGvradhKKhpwx/0MnOsYs2h6SC2dpKiv/Htb3QS
zkUWXGi5+ZBXNICjLroEopstBNadFVkYLIluyy/bEYKkGsL4t8NTmZTP6KYIb3G1R9G6q24Mz4T6
FEtwG+5Op5HdO3iz2M82q7E0n0m60wJ12rUCi53i2OmmMZraq8fmR2pWydrURxsPgXImtgWSRcF3
bXPa50o77R1FylWbxWQ/GcnGkUO7wnWGJa1ak/DQXFgiLtD8HyKZGqfQwLjcDvE5zHQwusk+r5SG
4dIUedy05roxiS025RNa0AwXlv0zn4xkjZs1mxGkDAETCwhlQ4JEgOYFceQFBoOf5ojopImeFGcz
KsheSiR1C6x23hgIdd3GZLcZYP4ap16rfiK22NlJeB60Y2n7/gLDPvltAwT7nME8+eLDVLZrqKIk
6nY4GmpbnPQRA6vrhuXOSOUc7cZk2R5+DvV0ZF6OiL6Pxabsv/sGOJO3x9EMIEgbJv90PpuNxhhy
gXtfYgjDG+FseKPisUuRTdop7wp+QiyspW/rlkhe2ZMTpTWYq40o9loLW72pgN6V0jZW2qzp1goy
CxCEJUi1NqOborHWoVlToaob2Y/boRPqQS3bRVUHACa7RGz02QmnC5hKlHA2H9QzW+YYib58GxFn
RU7e9MyYbOYfCNrSV4NRRNvJb7e2oaS7zg4ZVWGaaNQY2x9C0EVcqJdZmm5bq9rlaXwnQzVaV8Vp
kPBHpmT64ZOBsQwmeycjs0DDRjBUHDZcHNcmKI3AsTpRYj6tMUKDL29VtdTo8AvQheQalXNpG8tN
S+L1srGcgxoM+L2mcOm7JDhpseZ4MkhXaYKrpNKSY1BjpOhMwi80Pd1YmagBjLsXrZLvstyU20x2
JKm1xa5RC/7FYFP3yB9JphoJdMCjnC5rUtq8Ih5w+TT3jTp+y/PuFVPDlaak9T43YcIr+r4M5GVR
q8m6Ib8C/Kiaw5DWTm4Wv6bz2lsVnHlnxKejKmj6lDL0qOjIxCIxC7+Sv0+m4xvOrj92JpDMN0wt
iSXKwtJZVYGdRBsTKZzbFdAnW+ViMEmlGPs0WNV6cKGLzoXPFLksvd3VW/0d5ykBUgJfZUDsGPcx
xlMRp2s8PmD+bQbt2AyqrasQpkEMsPaIPcACkBJ5YabYGwwC40qY8cPb/as3MPKp+GsP+ly+jI3u
aUzCalXjWsoc0txq2deoSQ6lwS2h1nifurbj0VCCm7ZIaVWE0uvTMVtqdvtcmC1lux3ZXlQTCNPp
5s7v+2MvqJkNt4A4Paxp5PWekpKlopIeW+HTCcJ1qvQ8Ha1ren7PRieu5ySeSGbLt9Nlk7cFcxsu
QFG3q1A1+FgFTrjcLLdWPD3hXbkzqRMRCD3QxEWpEYzNQq9qkKM0dfIou0+ZmS9DTZBxjWFpEVs8
cYphIaZuKHTzBn++kasb942+PdGMgwN/3XfpY2I4A9lg3bekpxE6RhjsmtHc+gg3aD5z7SfND5dQ
vmH4Mk9fG8nwFE4sBRLzvtYn0ertjrf7Bpsrq0baKs9SqR6EIrtlmsHGTwShIrhio7WTEg4jw+Ho
avP9NK9KyMD2k6MVoNFSJAHmJo74bCWcAgv8/Nom/wdLvlEucQ86awwAysLtXKgJkbtqZo41/nJ9
NfXfA6slLW+uqwcheYfpw05Po4iALeWYlvawGZxL12/BCbT8fVRD9x0bBW4UjYc7BXFfHewS2WHc
QC6AtOMNGILI00PxMDCkC+CXxeypNlmCLGA0xp/26Nw0sTF6Vh1xwfedP7tvrcc+M2qozaL3oClh
nKYdw5aSpZjMlvuiyvTN+LOog3Cl4NxNhsr2krnayZvkmtCHR8j99cE3i2yj9E9j0X0nsMJa+aCl
vLwRd6NVaJvOt0Gh+9FJVbNLM6oPHe9uOn74G0iPGjcWBlFMt+UC93wOFrbgNRzV8RIqQorRKlYW
b7ddQCyfZ4pF2DNQf1uGK7c3Dl2Wvw4ptGzoHucaUPwydLNoXWO59yVVEXcPJyV1YBtOF5qjqB5t
C9KzVJgZoDQYjZsPkUHuWZVP8ap31HNMPh9VhXwmrAbzgIVUZxovu0Zke+AbO00viD6JoVlbzjor
QmM7DO5IWNr3EaLiWJncIhpAXZkHRI2RpLHH+QTxtU7VtV6Fj1jI8z33221iOrupCvtt2fnhgbfH
aOXgHm5skdo7dc5+I+7+2hA/nF7rvGyk9icp8jIJcxZmrSYbqplZcH28DBDSLBFYiFXbu+pu0uLF
hMLXAyttXBRJZe/lmKJbiNJXc+4ljtOpS8Ir1ynSHSS+H1EhGljkrdwPTTxb21MSI6utPVnq0aoB
VDRVS7hkyb0BwAmcSXEK+ox8GHGr58MVAXTlI/ZxQgpEdcXKgxsE+CSAQeUpUqrRq3PrWOrih1vH
F81axVNClKpu3zV9H68mpbdOfNN4j2W08IapebYEaBsxCV6ZSUkCRZ275zyC/p6ICOlF2xcrUVc+
FJiivsT7QR855d2UqX6xS+3RXQOosjaGrdjzW4PYu0ETFzqZaabBHRaQp+W1IojOCi/ksyVxhZid
K46WddnMtVgXkVvYsCkn8Q81k4ouq8leBEF4XM9I26hpvRNk8O4swY5LSc3giWyvyZvsoGex5CmM
h4a1mPpKVFK9UvXwxiglrIJ2myqVzmu1jBFT1cW16XQPOH7CrYtuCjuFMuxAru7U2ux3Zde7q5a3
cFRUwY1ZPoQFMgPV0mcj47hLzMTwANRAwyjsx3HoJ88NZbiBzbWwO6RrTsYJFL09nQqMjH//0E2d
s/Z7jQjv+b85OiJhWdAzCRWwnKmpditiI5vtTDyhqprB3q5s1mDAxeXbD84wiY3azaSkzJGQkxJF
PeF9XfeD+c8fmdgP7Rqlwo2uROcu6J5cmd26WV3tJmW6LfHPryE3H6DQpYd+1EigjS5FHir3lGA6
pe9VTljkFlbGrHuS2SFPRHoI8jI7/PuXackAcrB2qJGzZdc7ctWzUTlpU3H2m2JfqvtKrdpNNDLR
rqfp0DhV81SGaey5ZTzeMFWtV3jVIH508a0emjsirMJzY4Jgydzsso/JE65cxTwk+l0/2sWDBmuN
Gwbwe5S1xYPwjXgLPzRdqcO+K4l7dTMiS5PJfVUjn4UZP8Itzjh1kcYVCrQ6Hs9K7Ldrg/Dti84U
wdpM3OBSJdkPYk8nLuuiSVctgZaLrky1DUTq4FA76QCoLjv6maseXVkTI/H207cfRl67K6jDl8bc
dcjzuvkeUJlWpB8/a6SuEA6vm4eW99gFa03rRXYrDwK00Krof5R9gDGZeeSZtL3yWejkZGhWbVwT
xUkYYJp3x5zO1D50snEjo5RxhDBIGi4M4yFFsKRkzYG0YXEhALreCiI1sZLvie8s9oNbaN6Eg12J
DSolO1MPMhUQWHo3OkUkHN/UU3yKm/wQ1ZG84U/qGzV0ydpK+eTgIbyOUSfc1MKYM46LW3MkcjGQ
6aXCGT9QpU54WsEadLnsTvN+6l53hm0UZt01qIf8Lk5e3v5r0If2BSSjewQe4r4gC/EQWQmZYvMv
RxzMYDRcVoXQFvfkEKi8h+NpW+iBwBJi43qeCiAQ+WBvR9++qWQb31e9op14xK+pq9LVUHR8tegl
7Y1nmbe8rkjaW+hTvIlcHcWjNr4In7ZQZUwqWuVoFSHWxaFSn97u5MFez+kgB6Tz7LlIpvHtaiYJ
ANtoRXMa60bfIi1KPOGLaUkOzdaPbIu8XLPbdbCBXFG6p0pTDoM5MaScf9UZJUB3I4ItqtbROdD4
QaWJ4BnuGK0qP432wBGda1a0Rz2md6qHLcuqpnhdwZM4pNlTbmc2emEtPPvubZFJd+UPUX7kVnxM
x25JlUEFD0xqHcfDTdAwj2nHl1AirBxrL9H98ziggit9CDWJ0a+YOLyQQpuuzbx8JqJzWndjUXuh
AjxvEMGDFgdXgVSitSSeAzthZj6j4l5XehB6muNn+wyITmeRhmXrkXKnSeUQ9on+TW9zXsG9MHam
H5xMupK7QE+v7RDNaC3QBSbhDNDQb+2Mq5XYnmjknRUNJ6GwmqjjMRzrW0UqHjnhL7zpfiYJdRTr
/8Gf1Bc30k92HRcnFypGYnHqHS2utxJJnCnj5FDpKnl8Yb5TVOz0ow+YvqUzhs+1WqUql7zJ3YQw
R6TXba95eK3thSrSbZnjtu6jTOyRyduL2mE3WA0VUGuid03hUzYr2c8oZ8OvUDSOaQRFiK4DKWnB
shlar2rjCP6hHBe6O5YeoVo+TDgJvsp32PRQNmT5gM5PYSsJJIvZWSMGoluMjVqBwDNspJNI8xo6
hmq1zy0TBJi0VoYsCGij2yppunl120SAqvoSJWH/gzoLsQKpvqjud3qDDKYnA6sgl8kLpSCd3GRf
PBXZXTxFt9m1H7vB3lfQOdHMbDZDk2fbkDJ/09XBwxgL/RTYcCsivkyGZH6jDv60qfS9kMlyDCy5
tSOjXE+xcZt3pPJEjEI9X5JYOU+hvMGYIvJ9STWQ31qMvXvIiMOChAOSbcrvfdYqTHBBZuXjTCVM
7xrfIaHK4qlodNCJIj+D1yowVOqOZ3T9kQ6y46m5HPmXh52bRHKv5tkmMK9lZgzMXU1Sm+2hRe0y
5Xu9j64NtwbA5o+7IUMVVAQIOsrAIatx3Xay9ExVPaqy747aZPVearJ1J4udJLxbtNFyYUqdwG4l
vYkBPWwCo9W8Ie50D1zgT5lDQgEQ9COdv3KqRUtDxtXShCcxpCQVSfeRVJufwlS2qozuA6gfCI9j
ghTDGYmSAfMrS2eVJDe2RjZ4qma3Dq30rSzl5aBDpChsWrh9ka6dMnqgCHlJiiFZTF20SWvyE4Jz
FnqWFX8PivJQG/KYabG+Eiqq4mRix9wvkxG4jaE3C0dFbWIxl0GclN4rccwozLYyTyGHVy38nYr2
BPPFhpzIH+rUq97U9XeY/pWFw2SX7eegroG/V2xEhkNqDak3xTbxpWO4dgp0LlncnOVMW1DkjasF
Pi9F4+QqxHj1jfqk2hUrmH45Ar3zLNHqS5SDF6AbU08n62sRTf5ZoIAX1M25vg8bs2RBUg+kTpP9
Il5w/4M+Spu7MCTSbogHYlsS6dUKLEglP7BhRMYbaDpJCMF3JS6u5i/JTvyb5Z/CUR5lPi60qa8W
NpizLd6YZxwhIyCG6kizumDRjmKCliDkTXoysG0L9YWtHKOaNFXS7CaIgcDHLQKZyB7TSDjwfIVM
WD2iKSZbVqu96vQPVT+9+u10JesiXbZIJKze/cns1l+QUB3Qb/DJ5BI8pDZ3dzxp31hYSUnThdwp
iNM3XakddLwOy6SJ2VpPYXmyxbmfs2O3Rs7nGKV72+T9keCHEKZadtOcE9HGoOfdpe5gkpjvhdKA
kRhb9N061uApz5ZVk+/CRN8acDUj4rqSorkK6vSbg+RjMTQCAkuWxEsh029FFDi3oQHuxNEf/Hy8
qm2MdUnbe0OpoFXPbE5xjVQdBRltznhbaHm5Bp94L3pWFkmfcaGE9rWllq+D4hLaqiL1Tx4g4W6Z
/amIrUu2OKlxYyG53eWZ05+65qlzi/boHrmbCLud8pU6pkdU1coJjAKQS11XvLRnfmHpZbnLNKdd
jk3cPwwwSYgM5jaO8BERaZZ7bA3znZOPKfXVtC54CS7juS7Jzd45+gGufT5BCCpMSc7uSK/UKY56
X53beubFMUdej7Y4iDh3VgSFPcR29Ww5cb9RqhzbBCWtckj9jj1qg2OQa5/VK813o0NCAV+Gerlz
SK5A2F+eTJl6gT2dCdyg59iZL26bx/DNFGPVj99bv1cupGXIQ+SoF9KsW/yroXFDWV2ebbe/iOdf
8VSuC3LUFpVjkXeDv5qw9Wn0gjCR57cfJKEOh9FXuKuHhjdCncRbDHcvVtc6N2WTPec22169LOoN
Jzfel64JqUhkqZeWyPGitpRre6Bq7QMZXTHf7tZFpdTrKqm9Qg7rqLY0QhuXNDuOBgJzPmD6mAPJ
WaqlAo1R639abvU8Km29l7macoP10aqEDbOI7C7ZqXYG+DSvLsjYVHC2rGCk6TcxyAWMSxlMoMge
FvPPLJxOFAptuoFttWXefWZMCM5r3txHRSrYLU5LPY5pPeAC2YakrscOzC9qRlqGiI7S0IX2M8gH
s0x+WF2pLGplAncpjdcyTu6rQWEQElND9x3oz7HHqA0RxDOTp1BWBeVHfjFk6T2C+3tZ0kCK6JHH
NKqAoeRPdtYsu6ro6H36q5y4HdxpiBh7zq0dg6K1sAP02lMQlu1SL8KtiY1lpXeoYitis81U7dk/
qlh2DF1Z2AM7DKcNY14nLpGYwJN6Fca/4rbVAgUdFByaBHbpamustwRf+TymrTjEXXKPjPtYD2AM
RBVZPMnjyRhIxDUG6+hkwY0LMbCJpnHlBubajOOYrm20tTUQOPhftU0++BfjANkQpFutQSIVw7nO
Z8JCSTnCIJ3tFjt+TYLEcWyy8Ip+M1LAADBVty3zJDEE49ZSxG5sKXUkDypTJbAlc+zrlI8nMkoz
XJTZERWXubL13lg0AtLzSNbgokIzQRZhfix4GZUFxlytpUhjzRhHojztUrPWY0VqaVILBVyeaFho
UuB9FsluSmTFe5mV2y41jnqkl6uMIY+WEvE6WOS4dy+0LAzKupA2lVEejeQaPZt7cCf2pXXTnFt4
hhT85bTziZteNJhI2AzlBgQiEqsD80G0wTFX6AR0KRwIM8+fJ/h8Tupe+KQeDVQN8yWVMJ0z8okV
4mrjfp3GjC2xkhr03zU+OU2iP8/YxAcVC4ZzFRELXtpZ4v8eplwAQQnIovC9Sc37lSbtF1Zq9O59
eirnx2vE3euV91JreNebeboMmUlDzVG8WG0PhAMX1IdCIX1pgqSuNTRBw+E6pnXcoQoGmmdWKyvH
cdVCsKQeOQZF9zT/Y73pcFGG9hrQYNkQVi1NxAUMoPqgjtdZD0IxSpqdntk/cprgpBKbYEAJ7hHj
oaZhCTfSB6dJwC1goWARdC48XsXS/p56/kcCsIcwDosfr+G330OJ/n/NKIJyyNz4jwqwuvlRES1U
faID+/tv/6MDc/9CaDObWHXD5e5wUGL9owMTf808hjk4Bt0v0acMxf+VVST+QgJGR4J2PhIJfuMf
FZil/wVwwNBILSO5jN/4TzRgxnsdBJNoosOEBVwJxtLb5PgXkdAg+lbQHLCX2agd3aoDjCGoaJst
AcPl1Hht49DCMy7c/MfY34caowZaOr+ctk8kWR+enbfPYLrYU0iR+ABuCCeL4KN2sN8E+1HnIoxn
BmfEG4Wd1p8P9WH4zqGwiSB2wwSLLOqdPLMIfIegcwOAiFUcy9kWkgSXgZre5ZW+LnT7K03DR7XR
2wENzu4cgcR6+vu0PzSDHhqsbTO80K+mdDyrHtjA0toa5nAXxwqbJ0g2Znj/5+/J3fG7vOXtsKxH
iI14Db/XmOBVVxXb1+ylpLA2hXGCO3RbBdMXkRcfFFzzYUwWaPR0qErfq10jZpKVk/v20hrd701e
XxScRsy4j7DlZ/4oL/72KzXDfIl+U+6g2rIMFJAIEkxhvl9p+6SHJJPq+tIMMBAnhMSt9dq+MVJB
xod+Vdfagpb+CWra1izry6zpFpHbEcZmTV+qiD7eTug6LUL3qM8+0VXNoUxkp076G06n9u0nIYJd
FBLd3shkH5v5ncYtz04yPZeVlJT+QNU1eQ/eJvBgzVy1WvZYBdRhZLau/3wLaB9PFB8OdSmhLIJL
9J6HkpV6GAytxjbOZ/fmuPGVH6qXafGtx/2oQ3pIkuxG4LljxOfpU7tJG4vWWbGqFOPqz5/l4xNu
qO7M1OClZhgERv7+FPTlRH6eM+hLPYi/WTkU85iuWufc0FP6wu70yRPHzUEMkI1UFlHpez1pGysq
0ALSQG21uwsnNBSTcan7jaeW47PrjGu4uY/qAO2XhO8/f83Pjy00C6cVa/qH5aXU9Lik5DJoZ9lX
bH6uzSYAStmf23DYSj5L5TyALDip2VfC80/uRA6LaAoWC5Le92JPZMgyzQO+9Qx26rvilgE4jti/
Z8uN9oVd6LOjveVYcJZ5nb2HhLmdirwimIylnhq3fh8ghdB3tYjQeyzUzrr482nVPwiVMSXNlxO7
KLpdiDO/3z5BqVspV9yAnqS9Nkm2gwHONiE69FNyqRXtpda3d9BhzzKbTvP5zRz7YAXaTYClXCWS
wPe7i1Eyieq3QQCSW5GHzta/qAE/rrl8StRr5AfSZGFJ/P1TTkpgB2nMdqhz2yu9ITK5MI5s3L84
G58dxsFjiIR1FvK9pZb98sbukYkkvgiNZV1Uj5qtPluJ43VO9sVL+avDzIXDL4eZAnijFYPYZaPA
mycVFcnOWqbKF3fSByUel/bXb/PuhQwExuwjMzAwAipHDPvLJOwv3jhfftidcze7npcI5g83f76n
PruD2Xmq3FCqIKX93cUKFMUJuyD/P5ydx3LjSJRFvwgRcAmzBb0oOpEURW0QsvDe4+vnQLOZrqqo
iphF96KrSxRhMl++d++5nF1Het268WCaCnb6bBtIDB4l8f9ZlZCaAthQKfgwBfz3cpZarqWhFxEz
3QFVToJ76MYnQwveYhVBk97tRPbWltaH5Fnvf/+mP1/lvxsmtSK7Jf4nmX//ujSgwGv0IGGTot2C
voP8c4dh73H60hNEwRX6LU7sa5OOgNh4dGNOYOjRztD9EpCj8hqQMintWHOEtWTo8CRcencm4Ppp
p4fiviWi/QgBVwBpwLyo693hB03JXGayCk5daRwFTUeKAd9QDdvDJD6O7P5YhtP5rLEheGLJyqWt
SI3GYSL7HBgP05WJGdmgHeMkGPd1CFQQgbYYtZtVJt+FpH7/Y5/609PIBRLYY1jA1V/rGdGM+CRg
fs056r32YsU05IG0m4IuRbIngP4uDbkDtGT+91v0UwX+fou4QXw2po9fn8Yk1cZqzDtA04W/skpw
HN6zURbn2BOn0Ixfk1aZW5Fyrt4t4S1bXVz/8Qv8JofmNURyy8ZBVAzF8S+vA1WA3Y8I5uduMD5w
VqDzZ+/QQC8Zy841FaGH1SyNOtizuf6zTvlDdQCakdp4sidrnKP/+25Igl4tzX0UlKJm+jEwW6D/
prRxDmucQR3zzGNTqbM8lq9FZH6bQQnvwFx5YXNAM7xE53+xM+5MNmAu9rrVJE/xSKCoy5lV8mR5
LdgKusyyeo5z4zTqw8Esi3XSeeuokuhqlXvclzfXaB8NtVwOjfmM2fxRFQgpa8iTChK7wMC6ZS97
dEpqHi9oCq10k6dSuf88xKYonruhPPMNnlBQ7YbBWIjEusnZu2tOsAf7uUSE0RTuW2LaG8LZtqXW
n2NtPIB134imO4SZvVCjYJe50iInYRgwQ7uUfGVPds3W9KSPtKBPM0anvETyGKRj41DsOKVeE/9F
TSkYU7la8tykzZr27lpzESTI/qlLE7h9/SVsxksdlIdysFeiL5aM1B3BjFJUxtZiyli2xzEp1wTN
v6L8HheKTvc4DHLoxSiBeiP6DvLmIWcg7zXvUW48V7m/qP3qHHnDo1XXL51o567VQlBk5QbhFutz
nyxv1SarHtagQ5MyGgf8JvYFAcUqjzEhhsmXYuZvXi6vRoVuryF9TSwcWysOWiGOkdvdIBKew9Q/
uZHxoMtP2oApQ7bjW9TJn2lafynBc1XSp0dt6XiUhrOxuv/99ZhO4b+cORCmAOYlVtggL8ya/vz/
bIYR6elF7wOgKYrsGMSYVmMbSdEoz4j9IbIhcMXMyCf/irIYVYSfg3EXFbwDhg6BjuPwNr3JftlD
ahmxFsVk9BE5DxxxplfaK/G/S5NJR9191H4SgKsNNhbkAjw69K5se9FFNZMC3WTcqyw7F0oqekmH
DqWNlKpfNJWnzyJdZiKqv+th0dPKDpy0tGkFDhlTOz35R6X7h4USiCozNtyOVJy/GkpsX9JzY+AQ
NhYyYT31wyjkkzJswBpMz/GKyIoL7VLn7/dB+8ORBtMMHnWNviJ26V/uw4jsojRoLc4RCW3oHJ+V
Vm4dL1O3jVDWSm+cESsf8jy9SGZJ1pWC10ok89x8Zzy/Q4PyVHbw7CsTjbYkOZ3gaR68+Dw2EaEf
4WdBTjeSTRSKDdirzjM//IRheq2SsJBvjF4lQiVY6y14nf6hs4PF37/f75Ytvplm01eXddrav3mT
fCSGIwKvce568TEkYnHIEjbUcSOqlIHeNu7i9WhoS8Pq92pB2JQVv0R5uWuVaxaiiiH2Ju+D+b+r
wT+US5iKJz8ZjhnrN/do0gUVq2Yiz22lpOAX2xZNh6bU7xhHHN0e/lHj/unjhE4unabq8FJ/3YeL
UDcILZzmiqCYVTt/rAIsSZZeHC1RP4Aq/cce9MfP49MMHis4gL860aIIxWVa8/Vc1XgknW0Z+d4p
pjI0yampXf8fxeefjuYU7zikJ+ia+pv/pFcjv2+LTJ5LTNib4q3wpIsmR++pyPc1YbmSuuPGH+vW
Yo5M0Jq0rjjNNHH+8fcH7g87L62pyQGjY9IHRPzfdS3tS+GnZo2Mph62CQ4LFINH0QfbDK3H3z/q
51zyS42DCw0ux8RmxX35S4mR5hjONVHK87Io91qE5LsJ36I2c/D4BM707QtVug/B+KJ5ERAGdYo7
sC+hFR9yoBCMuJVz4YUI7ago3RAxvBnkj7h8Vpa5lEX/j1LwT4+EyTELfInFi/hrwW6kNFdKcMU/
B5OurS/TMb62+2ueuEvZt65/vzxcht/3GI0j7vTiU7CY6i9rWxZhtOX6jXMQhqD+TX1GxfwY5vMI
HmhAah9J30u4QadQR8BukqTSsIuAObwBsbpOx/5ssM+JP5zkgukB1HNZkh7CHrF/BfpG1Bi3MmtX
MkGMffnZ7VE7ahI49IjxFnEXTisVJ7O392VsHOWIAAWyRwv+b8YCD4alPBd2jjusMhamFgKxk3FC
kPg4lvUiCCK4zGqLKqi80o862Im/Nqqycwz/oXRB8ZT0H2f9MDJ0bHbBKJ4yZdiNNVFYnhQ4XkmJ
pAT1Lk4YB482UQ56nTkliRh1qFyGIN+RIUOYG5LwEJFBBjDQyAq8H8nRE/3tf68GXgLHk3oHamfs
5FH16heCtp/mXgLXWqsd9RJQlaJKUJN7T4qdLCQ6QY0J1NwQHhlvpIl4gGEszKHYOox9xxHHRr9C
IfoxPZ+WKvE1G7ba+l5lybM3djc1E+taN/ZmlJx9PV9DfPxKsmqZh/pcaP4npwmk0g0EF1UV505r
b7KSPureIxQStNLD+Dz9hD5xYVBz1/32pUB2PwvjsScbyv0ORqpMNzBLp2r9bd+jcFQYJ6Gmo7hT
w+/eQLJZpaTXZWhTqIrMOPtXm3N68n59cyc/HjeZDjZEn/+uEkK1JE/RY3k++PFJN9Nr64VnIvze
/v4KiD/s7rgSWRN1hW7y77msZh/2dZKTBDMlcfZqcyQF3rHN7mL6gNzJJAJcWDHDkmMJhwKCxelJ
CoZmIScfrmfeWkMQiBg+yyS/pLl9yl3v1W7qlRu85jzMqMr2FpiXXHNvMCxVneUXdk1aFLBVE4pk
6obpvvpKckiqdRe9xb7/QIE2J0HUkUv/oW1ThI5010w3O02rUzkYO7MRyz5E+R55yTE0kjW2gdW0
cRmFvjE97cPCNOPq/xot/GntplSg6c6KASbgl7W70PQGljF7ZFNol0j39tN+1WnyVmeh+vud+VNf
k7LEUjim/XRVf+nSSH5TK8iE5Lle5A818rbp8ziZlYypHSQzi65r7hpvFuf+f5QCyh+afzSviX7G
G8qJ/NezsVHwH2UyCAjC64+8lUWqHy0i0+O2Rg1jrfqUVDBjZfvttjbFPwYcf/p0eqqqbnI2N7Xf
5roQ+KpQqAhFDZzynprt2ih7RNuhS+fA0xliD6s7UDvowOr/44tTB9Kj0nRa57QF/vvaEZjZ4JFk
Q5C16lim0cpMlK+wjYhV5dfJ25UkW3NJA3LaXAx9+MeG9IcKX592ImYszCZ58//76SQYyeiO+XTy
Ux/CJN3oirSZtoKx8xYZvw0CpGPGKvuPR20qA35ZbP7zudO+/H+OWo0RKOSMaCMBrijkbDaU6Xnr
I/1x4lF243josO7b/D7uUsKWgwrhH726aVzw+y9BG5dvT3+VSKpfrcgVsoFQGrNxbjeRtahN/Btp
95oJaatMMSxBjHow9J7KXntRMwoX12V9MNED6i1xCv0wJwDwzQzapZrCfKWkIcHryyhiC0EDHgJc
qyxvAFYHqf8kaPxQpeWm7OA5digBELdP/MlpHU9GArEH/0EZ603eJVB5q0elumnTxKas+sfBFJuE
jHBii7CImk3/ktHXSCfSkhe9aC2uVL2JORcKp51+sl6BGEUuE1JfpDNeLcfQc6QgjGadctRWrg3x
ltxFE32YkDhxujOp8Kp5kFUFv1G3qUuMO4klLQud7StjTje3BxWFChrLysXn2am43MAaODoxpxbm
KKc3p3iLjt1NS1oEidkTOXHPepPdh1DbJYGmzbSSRPM0aVEGob7N8mvSjC9Srh6NDC6qBpFGFAnC
5SyNF5UtT3zQrSTF9zZJTybkEJ0W+NxnGaJKhmECRMKRJ4FLbjgSDWZg3vY+HOt1UsUe6dohKRu9
updS5PtuiZQndtGeJYReDv5qcDtYFDHvdhdL6GDkc5Miu5RjfEEWFUYfDs8ayWdjbG/wJn3BXDiW
dfCq6CGi43JC3RapI9mxIJ7P3dWueGsU0tVU2cvJc4W3OMTamRi5g6isjZaFaMRdjYRN/VAIk95F
U2AjWad6d/05/MV9we3bVkN7NmPzy0IGE1j9p4/O2KL+JdCEIHcPPn7hf1Sxhi/aPLZpA/UJ06NK
TZC5937WyYD2k7qvnSxceMScGOWz1FvrSI1VZLs40CDS9rnx0OExjE3asxVWP4TQ8jzVIp8JqvxY
q9aFewkwnkDDuQguwHq5vRmCGiVUkOwhYdLuZuh+WlI0x67wRtue4sftToik05mVqyu35/UxtLaa
hW5YOMQ9tvSDuj0C8xcyUi+23u9Kd6P7pMlOf6bm3q3QcNbUkf04xv3ZyOLtVI0Tnkvucmd5TlUg
ZDXU+LFTdUCtxWMd9PsoYewaJ94b0X6P0MPNGSAcfxmCwNW5IjiuSEmScSRhR5seff9b8bzHtAEI
jDRf9W9jhLZ86AkcpOL1HN26ERCq8UbwIiDqQcxF2LI3RA60jcRpCFKnC5Q/Rfwo+M8VGTjWU991
n6neeg5YbwFyUupoYRZOjDCMJxL/bqJWYDWKwFHvSRFFS8C/+8q2XvQUgSNhZR7NG72W67maR3xa
SEseKrIYyAZ00/cAT2+XfoNDfwt17+CJER+Opq45RCxTgtVQEAJ5i/lYeCZiZcu4FjDtEeCHRjr/
wNcV7RofNSQnxEsKjZkApAydvUvsTd2+j9iGJpFal6l4n8I6QQtC7k9rHUM1OQejZ9AgUYapO3jM
/bWLWHPmyvk+yVnH8JTgnb/EGerMiFamUiOo9nDP9UbL5R2vLnktTuoWxDOa5QNMhF02DRDCJlnX
ivWZtdJ64DCgtf0lb/ETQDveS4hCHcIXHnpA71X3ZdbzMuJ9aKbQqUFgVyJpQklhACupyhGAI4ZE
bqgnvFdVGeY//7GVvGPZFfEMSO2haT+nM1RExjZeSfumxfpxpIJJXF5hOyM4U0diYOXIxjAs5AFe
jfJZkyfDGX4J4LjCQMgWsfgIieQmhaZbooADV1L5vW06sATxVhnipVZZN2C4M1HwJBcJ/hcEhGtb
YyECH/xmYYfGls8KHgnsp+MYNBAglS9Pl092eiFn8ULwKx5AfenpvgJFmEIvUq5e8mQE2vsIEVLP
IB1KurQyXGnX+tGqMuzX0gimtRpfe5sQidqS0kqf1Eo6yQnleOGW/sWs1bc8Ld8lF7n24MZPoZdC
Bg3KK25ipyiNXTO0qGUwSTnwGLeGQSOykI3X1AW0niso9ZFnonCEYjl45CaJT9JZydka8EiU3Vqv
AnylsaY7ibCezSaleGeQUMoXTDQc4iIiI63jEGbPegV7xMQJT2fbxdkcjxn+/z3pEada483BonCw
ahYx4nr8vDnXbvyOcph0xXF8CBDHA7HAwKjRfCZIPIzlm6AtFXPtohLLXi81EGasK5E/X/6YHezW
CFgLJxn7+xCjj1UsXGnZXErV9zFpn1LPXnpZ9SBCfamn/ca3gRJPLq8hSuBfB+q5M8zaSTnvLSS3
X9dQ/zsJp5vi1ynggWIv5/LZSmSc8Zw1sqwzl0YPALQX6SsTgde2TlymLeHnqA3xTPWKtW3UAM7T
qzpEgTN4eMSFlD9hN3mXQmQt4CK0tNm1WbMvm4HTn95/wWGosLtgZzEpGcpOO4SjfEcGM5frKRMp
UvcDD0ZRDt4CMflnW6TgUHECIsRNv1tN+I7ccJZSOYyP0usQY8AuJG0fDdmzQdeY1R2bi8T5hpVR
r8Gu96YRstMXdz3LliEMb8vGG9e8DL70QYoFcnu3TR3/IieoG0txqUo6PJHgSTH10BFdTdfVVmvA
V13thMjEyXgmYeegxMou7izG+hri2FTmRrslUwe33iuj9KhCU1DscFELcovGIqXnPMAeiFbZOOx+
CINAOjeKZy8KN4FC2roPUlHMFCXdZ1l9yU1CwX+gXy6jRHsi0iecZ9sCIHaeWNncqA7laMFHaQsw
F9ymrEOwW+fS6OCsRcibI6RVq9R17Iapj01zhWS0qsJu0FKaamN7ojXvlBmY1zx+DT1orUM1CV2H
lskAppOfe5iSquLhrMEovNYzpVj4pfk1IrskQpcAECk9FgE2LiCyLxDJyTpvqRciw1v4VndXxup5
TNjshl6mBlXUBzUc7gSpUTaa8b5So8u0kanVXg3ZOpXc/Cx5STjBfBDRvLDhpCwIADtPT5WMfrZu
gcgL/yTj3wVpamAp7jIKT83d/0iZgnFVlRrJotQ0091VjXcIH3e/MjBgUPel4tFu9e96Cq0bxv59
GnYMZf4Ws2lSwZNnpT5NbSmVQwNb3RHF2yrx44EN0D2NksQMb1zXKE2Zcx08TAXT/6ClI4EeHHLa
eESdbris+GN8TczxlfLoqNfR2j+SUbbBS7ntPPs0ja5b3zySyIGoj6ZQpHRL3Q5PY+nf5Gkf4Ind
5QEYaJVkNza/ZVAFj8Jnz1Am02MrlC99uiSJS0exAdiYEQk+PpRJcm0wvzhTmyrupbeG/ALeBRyI
Wox9xJfnQQ+wXYmlx8LgaTHHKJylih84VRgsQqlbFeW4z+CmzWAsQdIbq20glOfMCu35cPRIciyU
GUG+JAsUOPl86z0Exwgx8ImU9auYpOeZePXilTrop+lbZFzdGtab06bdwnDtA0K3V575WAuZA2Kv
Gz+NNlglQ7+atF1E0e5VGnBmfo9K4wqMaDt9QNPmX61S3MgOf3eJF/a+utwwqVuDq6wkZ9x17GCe
vkDMdM/luJjHlrJpSYU2lfR1NKTScaMCjWgSzg0D452U+Bsv70oQnglJqs8WNvdZEXZEwqTdVST6
PVJIa+u8rWiWQHDwBZF8pglOQ66gtLajeqkN7xVdpVlXQZpo6nskDY+N7XE3U1mHD5cfpGwsZ0af
wTeY/maLwUIlLghZpcxQlE0ubNJ3Fwj+kNQ7tECU0pZ7wRHROzlhTh7SWyQHFdr5ag07+uYOw45g
hu0oSrTt0t5j/lxyUnUsKgGnK2leCl8KeOnN7xa3SMnebjVfk4Bt4BziSNp5qNrnaMzfwZ0vG2IY
FhHhVmlsLto4fh17jZWqhQBOFHpfCXYVHmjI+kiI+Frs60q1jEqQNY3LyNRX/BdkAAc8dx6gfm9b
R55YWx7CUVI+2txcqKNyY8xnZS9VUNwL4X1zhkO1bRNL3UsUMvGyBQ2zlExuZiZ7CbNv+pCEojiK
K91J11BXSaDzN1Wi1o18l1c9Kc+5vbfNaFVPwo/p54U8KfBunn5+KzcOvgsZw6LlP07ZCcR4gfLx
kFT27hkjQsR17d/iAkNv32Bt7/dhxDII4X5l99NCRjqM7mH3h6ZR0+YdW/7sIszgPdConEQU0sUf
qgGogn3XJ5WIZ/Y71b22vbKqIuKwQ89jY6uySys1DeS6podysPUNs5lHNlCLsHUvozdZ9pAL2V1X
zqYpH+2ZaF4ai9GSryUtbctliEIOijzw+nppKM1KVEVWLu2xmNzGSgPXFMQYjjamhGVUjojHSKye
R23cdqZXrUY2rzhUuWfms2y6TqWNiz7ITmWFpR1l6VddhG9EMFwQFe66tp2nrrpRfZdeuY60x4od
tXUXcpy+BgSij8JIF6hrMNXo/layp5Kx8Pdh3QLeHGSOp9NCpvnGKuFqZlg/8aTkn36jPNP125ll
ePU61BEM4Dp+cGTMzPSjjon+JqxPpc/OctB1bN1fnVsWGEI7nVcNRQ88I8e1aSbrGuUEhanHpBQe
yvSrUPgWM2wIQmJArbnHPiPKpKgw7yGGAQvQlZfiIfBK7KnVPXAbfmTXKA7DtDV4QH4PnSNXBYUi
G6Ey6Nq564zPaBLPDM34XAFc1Ka0gZ9Lyusw9FPOZmFy3AsXrGMPbSV2vVYvbCW+u0b68ZMSo08E
9S7ZeIoCGFF+khqxjkaMedMZKrYfqjJTZ/YgA5YGt8C7QYYQhg8+J+j1Btsn6z/s45A8GftYYLCJ
8YJ7FjsW08CJYYKZx1S23lidcywisGaem5AdyKzFxZTba4MijKyYrUxhgOH80w7DgPWk+4Bv48O/
KT5+SvYwNjGvsTULK3psQJQobvaqyZwVfSFlDsXNPSlD2lkcdtudVAyPhas+jy36DqU9qvA/oJ3v
3egguc0WksjJrAzm29orBmTZaTgUaYhEokx6t/ToqwDtw6mD4X4Vx3yR/nkoMNbr0ThTjfhVFtne
sPZtyik1SJtbl/eLtKQjDqHFbOjttCqT+cTApWnD3QJ9jVYgCJ4NvaKBkumzoJSejLx4Ix7+TcfJ
6pZrpWlpYifFqzYYj/ygpVuqhLikpjcLcm0dj4OOuIx+iye3d88nkyRIcscvm4NMEI5ws89AG9et
6SHfcrVLxdCnDZPEwazmO94wPMAJUDu+TeZpj8MQfmdVvp/+iXKqlL55KESxMCP3nJX2O5OKvSZ3
B8/yGCCN4ZwxwcKPNQ473l4rOHcVerozW+ll2vJkaEhOXLo05jCwUSEx/mkOpSnWo+q/R8KaR373
FuXqumjqHYLWjGenPxXGbBgZS0H2IbIGcp1T9sZSR1g6tfYj21Ucd7AnMx8YBeFfAoVGmhSHT7AT
t7xD6zzlb+MgPBVq+iBP31j1cCYae4Pvx2GyuPVq384RWhGMgEMqJ9KsLeQlXsFnbRBznrh5OFL2
jFtZdVeqEn/iJOg4hgXXTB+vKbqPQdqmcK2CcNOlChefKa5dBFvP4mQody++uY4DQXKarDQzX32E
FvumGijzazWYJbJUz+xee6ha62a4kezEPHiRbXDf0ApKI9cYTrfbDtdJfjm0+gbx1Soih4raUaP6
rsJ3jvZS0quEQbl3ic3Cj41bX/UPHCcfW89c0dt5Bg80B+F5I/ZZ8Fphw3/XP4OS9XZ0NS6RLE/G
xn4jZVE0jzuYUpE7zOKlTGSDFrfE8th7oy6pG1mAq1b+JIBxqRCTI5lyOZtUGHmHp6K3QLW0ewkP
i+sps8xjdNy9F6W5Y596os0470xjkQnu709LMlTExjJ6sgtsD8ItvLxepmWWKDvkTmDbvBz7bixx
JDS9ECrspm3aJ1dBsDh6gNzCTL+39DdnkQlzqU++wsbEVltXgCloVGOtfxEB/T/D8ufdfNJ1OLmU
rPTko2FvY87L9M+wcERK1i3oMiyyJT00Lu7Sd81VonnHhsNYr8p7SguOcHoQruzXXE1TFHIAQmop
4kVOWapyd0WPDTrglPHj6rjeW3ejhuPZtvo33YbvrxkISnxKBSg2jRY81aI+qKp/rTzvOm38EwGf
wym9NMqxn5/VZ148i76tzrrHoNOdOqD+aypxC3LzyeaU6rhV+CWNtuvktAa8Ttt55HwPUX5O8w/d
oFkrWZufja80PHlG2PVGtONSru23BmdGHomdMh/WSe9u/CbbZHW2DiTxnph4FKPpGWBrcDCChCQ1
67ekYNYgmah7sCGmIiopkSgTYVBuJblfT2Fz2Fdv8VjX85r6xJH78GaSOfZTVJaKXqINlA9Jix24
UHi6VM6AQMf8C+gSGE6EtC6tZpHYbbiwE43IpgqpVhDJ2bwqJwe0K6/lgwE6elHBbZ9VE4+rbPZ2
IrZ618CJ8ThtinRbdZSRqQWQJ/RDvrV+76BIutl7baG8Feme4JlpXrT4SUNPpp0ph3YWa9cy9cmr
gqoS5vlMs/IjLddzKlfqHOvfg9KRNwXgpmDJbqAgrYoRoazlpZ+Z5+JR4751fvViidHJB13D9A6B
juKEkyWrnmKSQFaEKil6LkudoJZVzP6F2L9DGtEHqSzi4UK92Qu/+tL7ZMF13mlyegJSsVE1qYUh
EO3yKdFjtINTkNxAFO6yqH+WcvkD7+A1LmjaIhCXomqFJ/MlaeTHlOw9s7cWbaeeciV4TcoSM24Y
Pw+Ywx2eCHbHXHmYcogIW1sG3Rg4rKT4xMMIt2afHuCkPmqWxLjRyL66sKAun4Rw4KcmFdRJ8/oR
AVr2MozyJinFsiTBszJQH/MC9i5PSWzZNPK6dDmdd6SRx6BO+5eulU9dDxg0+px+LwLIYuQP/qTO
8yz/KuLFOK336CiZ0KT9kVqLF8B6yQZppQw97RSJfuHAFMWdfiScJhJdlrbBebgGvJfF8T4NH9Mq
O5jdTbQSTAev5bnlegk/29sRDJexXZt9tS7ohlXEwbS5/TKO6PXiEY0B4tSDBY8ytLQVcxhErrBP
LIvZjcStLcx8zoHyqBvRPi+Hs6zb9OYpNzlnl6z2mlVy7i7P8cAzKbf57WetyCSxkvL2ELuXrOAE
gtryU+KkLsXeR6oW96GrOsf23O/aDF7UMv3sxw9jUkL8FJlZMS5kP9kUbn3rMyngSEr2tqRsNWNA
dysXHJP95qxp9IOtcaFRBpVhjT+bFUeElFwunW5Mu9ghpjy4p58f6tuwCiEh3YYiu2rq+Iyweqpm
ats9Bl79ZPj05VJ7bae8kbmn7vOGMnxo+0Nf2ltFAHjhiJd36XrEnO6EgcLONMQfkvZZyyBAZIOB
lNtpG11UR2EWp56/qofdVQrzPaySBwh1OJPhXM1Kc7hlCtblAmJTrPQ7SHZbsznAyzr54ja4xovd
Vs/CTrJFzkth9sz2CoQzeJCuVex+eNL4ruLsdGLFomMdvpT8Q64dAZFGu0/HbzotHzRXt2gpQeO6
Ks2w6eoGKYdZs7PnlAtf8cDhL5wih23JmNt6eCDKz8Ejls2UGuxhXb6kigYTTcEhHyjdSTKK61jT
DNQNKIRFxxaXc6kmH2NAEp1XFccyc/eT3qfNlCcy9RZRMc5RTc4kw2IloN3sF8W8KJuv2A0C4jVn
bUUXbnKDFiqm/oxTcV8tOMh9I8pDeMJxfoCP42CsV9PkYmAgLzG7OV7KgNwmTlB+SUL5aOXZTTEQ
PXAzH3WbgJlCrHQ9PeE870zIEEjMRfje0v10tEDZR7H3mkXucmyXhsFxjjEweW/QkO1krpnNXWjF
V49qjEvHew1qcg7q4gtISAXCqXzpMQe1Oq1sxh+x+Sj5/dePiMRt4p2rNDc7MyBzhEQ15i6VcNkt
gtG/BkiqHDq97DaKehdNuP45eNGXoWcpKwuk41nJFq/UBFAyGHwx7QESWvQxZgQUlHnKe1sssbRy
wLWKN4bUlEk2cLtPLTR052cnYv76wTY2o2ngzXQp/Uqjkk7uEK9DM/r6qZn9hOKggTUp590HU7LP
savuylevj/msrrOjrJivJdoiM64vQQQPy+43yBg3sIJe0mpavycnnS9T6ctr21XviscBYfqNKr/9
FJ20SLqSs0nTPEx3grCwTcfTEEbpzSeDa6Y219jyv6UKhdQkbgnEsDCKAagLNbHiPfVSadNDEAtZ
19nUTE4+UxskTopV2ipnP2p2BCpGM1Vwz/xkB4oDgK0Q3xqfZnnN0YbUQEQnLOaUmKgQxsNYEiRL
Dv0gSVe5zk+iV8/T75NCd3ACNfqm6ZGHSN+iDTBOhpGFPf/5i2iUTqafbUExMIjIA94vM97pPp3E
Scill/Lbz+OCfZlW/77W87NswOdJ80vuM3IAVLPwQXSaevvGYEjipFZuizTceRkEThjZ5EGW8dV1
lVmY43Y2fQ0oDnNTWJvRElBtwMEabZv91Df5LqbEdGJeFHi94t1Q2mVWsSdZ8z6knaoN82QUPqhF
obDO9Q80s56nK6905impxdbVtEc36o5KFVzM9ugCb1N4FxKJkqGfhvQwiUI15VEuDl5mvMFheydN
CX149+QhRxoNTDkDwTbpQB8u1agmQgAwowsXuEo2daWsAsXcRfNKuhs2zbmf2s7rzOd+2Hqoqdw0
QVUiP3F8yxni2gMN/3Buw6WkZtp5VnaNo/JaZL6H1AfeCBgf2NYWDxwc50h6h6b6bVkn2crIp6VX
FQikVD/LD+7jG/YmtNjEtiucEgrYTW75lIr+zazZd1ThXjvbOnoVYL8iHzZjPq7iKLj4in0NsC60
ffKRTs7VFB7ez/Migcmpbf+QxePToIME8Rp12ejZDBqz5qStdy2q9uQBUefUdtBKnrOs/baF5y8G
CRmAGjersa0LvlwP1hpxLcTgeaISDuWLzYBeY1aqQKlYLnTSwSCS+4FyKvPQ6SAyslAMwazGAIEO
gHXDdKee77TYSMYTpprTkIV0TwgQJ0nt0eoEJF2W9uyzsvpH4s5ZDmiE+bL/yV/UHAskSqmDl+Y9
mS6lj80nEIzapVT/H87OKzlyJM3zVymrd/Q4NLA23Q8MLahFJvMFxkyyoLXGefYMe4G52P48qruL
DIYxxvqhWAwGkwg4XHziL+bor6zQoHmqOxXRN2KHENC3jVpVkSOueOVdRYr63FKcmYXUhVHR+dWn
Nic3IuaKnb4k1ngTcQ7lqv6iOA6aMPYmYv5Uafnas6HY9S2uCzP8qbY6GlVlXX/v5Z4+kb7m0fpA
0i0ICQs5RvmIV0oA+mHQqrWSh6ug0+kSELmV8pzpne4SiAB9EjV5iHX12bInFqV0YtVBk4LkDHQo
YQPEy2lflhZqQ/VFelCVEfuy6791YmRF3qZafk+AfJdYLrp3mj+r9xVqP1Vn/4qDbB90KebBI+LY
LIup/tGGyi4qq2tHABSNzOGuQqikRylwPdFOvWhDnpoyXJlx890oUPUvC+UVaa9VlHCOAnS7pvRI
VW10b3GCXlkWrZA62JDoPsu5CAjjj6Epru2wvhXxg68NK/mEBYuzmQ+N2CJl/OgW1r2rpM8Qrecg
xK4li98e4x+EcVt44PeTH+3Qvlo4cXiXat26kCU7eWmzsR7atvspV26b/DHa1QbxWHfi7bSwNqJE
ms6N0JOpEL8PmTByfw/4DLbw772ygWanbuXW7lvI4fmhsbmemnR3iB7geF2qLrsmZPwEZeWLldGk
8GXkfuthyI3eW3hfmSp/nMQP7Qm6MehHdpQk9D7+bhjdaqqSveCz953+KDdseDp3k9C3UvhBy6Zn
laq+eAEZQ6u3u+rL/EXOs6zQW8yw85XA8JOFo7/56FFaaoHoYHztTjdD0l4NwbBqFKgrumlsBqNe
Gbn41mCOhd9KH6ov+gBSxgHD4XkvmtDnQ9ouUaZ8U6x9GwxXJfSWpKy/Yc+AIUB241I8K2NtZwT2
hVoNf/gEc/p90wMSzykjdRJI7Bkv7ujepY269JJhr7nNS5RUz/ImrS656dGeCiBalJE+Gwdl5uf+
5ThEN65nP5UMf4Trsi7rt31mgQ+yV1Ifo4mznwRiL7ISpPj9HSr8c6VlVTQJu3jhyibNXVFGy5Te
djZdTez3cpzk7aPw90PRrJemCjaBtmBTWNr+uDBjZdN7BdAuY+NUNvVd8zXOqSUk3W1dNbeDqF+6
yNjWuno3aBQczHhO++8O3akb3x+f/aq+NbGf7yL9OkRsu1WLdc/opVX6XRmrR2XMqHM7V8K1b2xK
JGL4kRTofqXiRWjNDRJ9dzjj3FT4lepEyn4fbZwxvR6Lal7WSOq4FEnjEOUj/THL9QAsZP8M4JoI
OJqogZrs6L7sfNGP5TvC6ggGJw30/i51dZN/SwhpoHbhdP0GjSD3wYzLG3uYhpdQ6MBCHCW4chU7
uW6nnnQ6DscXlbkx5PGsiclhtJ7dPEiM8A5ixEJNI2odcGkEgGDPWRWKNV4joO76gLmsrYXM1n3T
uM1972az2AzGbYtpe3UhdLtb2CjIzrSgt9ZNg6Q51W10svziV5AMyRIluOBKFflsjDOynIhg3av1
ceunvnth2UD7nBhMiJQidNu02/OTeiW65Jm7UPceQM4LRfG7RYNi+SWEhrU9dvVWJLZGSsGXSqaN
nUEgDq2tvdJBBxUFzeIMI+n7JNLFIjM2WuKZ2yooq8tMbZdT4dnoJ5Ue4EHFXyRtq2ybqPOBhbXl
HF1YgoUBm4nwLjKGRS6sPxQXhcc4Dr5lvl6tALD8EC37ca7U2VVQiZFemf/DnpjVQYxGeWn/RM9J
BhBigRPXRU70zOnrLsI0eTS7/i1U23mAry7FQF3qKLvjpdtAtQeM9lgze9eHV3/+qKywkT58W47V
InL7aOf89bPDG5RQkksmVUi5ZpjnUjP58DfBnwB6H5DeG5AKpPR12/ox0hQaxQlRQQosRbhA4pwW
g235dFb50iE6TwNQBwOuxN3urzfwNRGbvtT2kQUmespCW0GAjm8RbvjXt15frN0kNwiyVKTS371t
jK3YqYbZlMvDTytPnzghnGY+Zo/gyozZqKFt3/iskPSbok3UZevsZXRBXUClDF2fPpQu2zrfnVzc
I4K2TjrA+1ZCJBjYFHbVR8x+bvSQAjulH07MeLzVKGwmFBdmag2KcqA8VRRRPXdU7WetRtZFFUE+
KGiRwfSyACeWTBy/kgiomu3dGFV/X6W1v1c0tZk2h28p3r0lftkta46Xfom2nr0AcYW2fYPqb0G+
e6F3rvswJo5/jZLarUYy+qCOrB2hvDaKp3UzYZdzI5ooiQA4U4QbAIAt1rlVOIAC+p+96WbPTT85
F2ymO6rCwyVhfbkJq8hZTrY+PTEVUYbpzaeoVJcxJiCXpq4k89ZAOaY3++I2iV/9sDB2DHC8qFLr
jx4JvisR0S8cewNoX638hE5azCwPkX5Dfjl899dL3dDa4uLwelTyDv8Uu6l2faX3q6JvZ2nn/+r8
4qnXnWkXrii/iB8puhZz37EEWX9czGu/tudGPZZb4ZOqKQYU2DSwsX0tCOlbXcEtuUr928PP/EhB
3lM211C7a/YeKue12pYbatXqDC+H7rFxApRNaezPstTvH1NPCRYm6vtzwpEKkWcvW7Y5xeSxdW2Y
ysIiVKR4oFx7Cpr0BUdD3nePIE7ftKCKrsO03eLXUiJ5EXcc2hfQohvdW+eJCr+xUosn7AeDld3G
YoE4R/Gk+H6zCJS4XI3yZdyhM61PQ74Jcjt/anyT7jsGIjtTGwRlpUCf2wmqg5gIqQtbFIDRxnhU
d0kaXaN/VS1Bo3/vhlxc+zol2syPIjTnLpMxQd7XbpttJBnPyPgXyMV5ESQym5EPPONCa6foJk46
dzeocTybomS4Hsv0NVSw2aooRd0D5f1B8eHBaQASiuk+qrtwU0cUKXwxzNrWoUwpOn9FPQ4kq1HY
29QKcP2YXHUTQnb1JlO5TRqrpjkBTchX3WoL6iWfO8hTrj0AUH1WQR3W+DO6fseeyJfBS+mRZur2
8BJdmP6Swg53x5uJ/DWasdE89CxlefhXFCOmu2h1eOvwS6hW2ijZMvyHn4UkF0gwqJd9YO1iYXZP
EbzUS92jHmDqaQ8/G5osejTtzJYvM3+aVsKq0dG0p/5Ji+gpOE3ylNaFsW6Hqv9eBNk6tuP4Qbcy
72pyqb4cfo5u8rSwS6VYVwhmfgdbisVQ2d4P/jRci544/vBrULppP9PPpuqQyBCXlozQfXQqMUwf
EPXiNRiyuzDH5I8qnAw+kWulcAbkeoib3V9f0KPj5ahH27SnmzGgBOzStl91XXFpea155SR3BLM7
105ecdzDiQTVHaN+iLTWuup1NqBe/wameti2DNO8ycfmWS1pl8AVDG8sWBA3fpe+HX6OQpcxdxJa
6HYTUTR1SQcbOmW0/YNwnwKdfxQEM2R4iAu6CNktnRg3BLsS0w/f1F6ysU/uAoBP24kuJ3B9aP9m
3q49P3rEU0jbkZ3hgac3GeXiGHMHrbsDxAChP/W2VWa3l36WdJdeypeEoBOxQH+Yj6NTF3NavDbp
odg5Glst/OqE0oE/s2lOXhlIiDca7oXt5AGJk9mF4UXdOvUDsLkaCHJlNC7jVluFzcA/1qqYhoxT
Lkvw4tciNV3jgnJhNx/NVswPP0ydBt3VUVkjb9PuBzXo9rHBvkaUpf4aJkWqEfz7Zz71+73rkXGV
LqdqjARSuDT6LtnRQqXntWqjH8LotRuu6d9pNr+t681dPmr+XSm/aEOxaM2pf/QyrSArjsSMKiWQ
FULUSy1zMScq8nBelEJHlTwz9k03PYC+15fcvrqd9IIc1x4n8kL5+t0PD9/2gCX8HBGmpN16fMyN
Umo0z+RhAC3yDe0fTLgoY95XdFYrO1fAfZEwoii78oHUzz3VAcOH9sdcBOolalrZHhR+Wqvmjn64
ixplV6FW2uJwWaBsP5oVYN1MTpSqdhDcT26y6pfN7nlhNQOxs42ov5WbzszP6BZAAsVuOxir60QB
DTO4A/gjw3lSDD+9BH++TCH1XRmJEaDjDS4yCBLl2h6z/jZQ3OrW3GAnfDc19HMV2lsXxGlzaISr
oFU2FjypyH6LhL3OKaqlSr3S7BAEpAb8dywF2M3qu8vxTO262SK+vGjtELyV8SS1V/Iq9C/cFMTu
4Ji0EGAgCDvdaEp1WerhWw3N006Ny8Ip35LJX8uLWlq+8K3kzqDtFMlAxb8xUI9e0EABsoBANZBG
88ZoXzu/3agpfIMEzHj9EoZ4wWTqRMHM3RnqtFZ6mvOpDzJYCRKaoWSkkQvSijJgSuFbfx2c6Bsq
RIQeRJd1q74offYseSSmh8nF6CFNn436jY+s0w0iwwle2MLgs/Hy8AamYt66NLq1Jpe7k60sVaue
3NBq1hMHMeKiifVQsTcvhE6hNRDEtwTcGC1By7kZGudutPx+N/YFkGahgRelXj1etE3zCkPI2RZq
PYB+MntnG3vgvozOXkei7QEJDA8t7aiNO0FkmbNLaHsDD4OwbltjFWKuvYwwYSfs5Jc93+yvCHbw
FSKFhx9TEE4NIW7ibXqlJRmqNQWxMiH2Pi4Hr77AlAOB/SpBzUW+JG371zskHc84AoaYGsHfsIwu
F2BO/v2tmVEtvgCTV23//JZg64cfWrJIV3aXbRE/056P1gZTc4B0kBXwg39oVSKypQ20bycwvFoP
er4lbW0AW4pvOQgSXLf5knitd12Pyh0MWh1046ReDiUFqsnLt/w1VNa7WV0OGUZVViFV3vuL3gy8
beYY7nagprhIZa2JxdMBWZroO6QkQxpNqVgBhxH7AIJrzfM2hKVLzRXjHoAHKIgO4ZR+HHaJPl4h
xWW4XrAEeyqRtK27hl63CitNLWnHtYQbIzbhXtttlXAo9kO7saq6vfSwabqkzda2frcrm3aZRyrw
kMOXliLt1xS0E8RKE6lOgUIkmjSqOJKjsfRCNdjnIapT8pRU00jpdlQkadXnZwQtTlzKEhjfwiC0
ULU4tmx3EjtUFXAH8AGMBdwOWK39nlSFUerPcDhP8PksoKM62okQKdGg+sirU/Uu1/WEjgqFhwVC
8wvDU7DHWEiUfK5X69HpL6W40NdjeYJF/+GqR2y+0QJb17RcFZmvXZpcTQFmRZDo/bJeDuUZyuIJ
nvKHix2rDCaOUOFbcTFVhXke35RqMJek+K/v6RQnFJFxxLwsqiXSxPvjUJoN6ipW4KDeAMslA3/c
+Mm+hbVig7mR6glR5WxVnHnAfO0srTjzJE9NGhX/YNNFBBZsvByGdwzJqolQ2XITpNLGZhO3yErS
Fl2nUYFFp3uG/3ruWkezJhF+2eu9pCI1405pnUVUWhf0Zmkbn/OrPjVBEcyEbGoLE9fqo1HtikZD
hCpT55qSP2aMnAe1daRoGCJDJUdTEk6xCbk58zT1z1xPZGwE4lMoeDqOdcRu75S+r61iUOcNEVJZ
2xc9WCUbcTS63xx1YgGC91q90o0MTzLrLlMIso1k/fWnOCH+QO1BOLqjuRr6QkfiGH7spPAIEMdQ
vOpb7otbAGtzQO8rTMI3gWpCJujOiI6dvCSCxLZkdPO/o0sKh9zUySY2BO5b8mVy9y7WsysVijft
7T2Odl/f46kHzJ7KlooXrflJHLN1/NgeQl3QsJWUk2Y92Bc2Ikm+A2iXPc9TYAmJfvX1VU/epsUF
bRTdDIR/P66WNmxyy69kJ3lyoJEgQGFu0K5bqqOD7+lKO6tWedAQPmIwSzlYqbdno+bmHE2oyioK
j+oKgEYKlxiW+fQ9IQv22M750QMSD7dG4uH1SIaQxC2+E0/qd0cgyzrFmCwh/6Sq43cl0XeS5W6m
/h8CNpo2VVeZXbxqISKXsDuqliq61t6aBKHzrqUOa5fjxaQkO7umNKCXOwOVmYuu0BBR69w1nYyY
yuSdgr0tSMbo2VXLPyoflHtkBveIrGy9Pu7OHG+ndkpG3cWf1jLgh2hHQxFGURUbCnpG4cSnktzn
3oq+wWiERwtfR08nypbN2k9+jF68COJz+sQnjh8eggOL3kFAgIX18eFTaHRCFDTNORrXFISTLQn6
rZd5OwSsZpbRX349107pN3EiOBZayEjSIJj08XqdyE3gzLX5p2gM3sQKvQwjaTedXdzqBTpT3abX
KdCRbWcadoZpDPp0Xg/aCiT4OsDaxkE7/6w06YlFwIaKGLCNFDTCUkd7qzcKpNnD1pxXyFtItEnP
JeRYDPSloIougsk7w6I/9exdKpMGMqUmooIHtY93x1SiBBok0cGc43V++E9H6MQINWD36rbjupaw
VxaKVarl/xjpNX39LE7e8rvLH52SpeiDrlW7Px99qlHoJYGHLjfHfRebGNpx5TnpghOH5Yc7Pnr6
SBcAaJV3LPE2oZu/uMJbmxEOZMw2KTSuqd63DByW3lWQ5nC60OuN6RurxtOW8vmfDzBPKU3xHGlO
OsimOfqxwpNKVwJMqgpBgz5t3VhPHnOMpWYUP127xBVWBzN+p5f4YTNNJYBW15RNUp8Ts/g8Ngan
DN1HtMLR8rWOFETySammXumMucSNSoTcAG7XZQVaKl3HEuhZ6QCczFZq+0xtca010WJSH8zW3zS4
PXVpe25vknP+4zbNJ3JZEC6H7mc9qiCMRiodmHNhkEpLiqYIzlSeaaIW05AVQbcHdVENoKGB2349
Nz9vS4ZQyZIt1C7l2SslT94tDdIuXH6CxpzbNBNVkGZSy0TuBVqhLGn+bL6+3Oel8PFyxye9X+eK
XlSsxBqiBA6cvRRTqteIUaceWFb9zDZ46lkToNJ+0+She/ys3TjDBRHxJWhD+tpCcXsc8QpGcL/D
zvfrWzsEu8dPUdU4ZqU8C/v8UYKB4o/bhuA/gAqZt3ZvLDKrWOXC22NV/iyH1maOuXTg5S5X2tZ3
z2lu5VBTzVirol38R5/HQebsIFAojuY5okWGLO3hM+SjaqDVq6ocXhp7WrRZt7WnahVGV7G/gqfx
LD2vJmSiW86llt+Az3QmxDs5z3QVS2RVEwzQ0R4YeOhoaH1mHqJ3DAroBptLVcRLr6v2ctP5+uZP
zrN3l5Pz4t20rjCTSBHvMucW9cbYiW8rwPdBijJHAdRS21bKOV35gy7tp8evc76gSmUgf360krxI
KDRA5VSrtEcnzNF4xD6GhEEOvZzuEreL5fE2T5pnG6XHFGrQiDRJQWMGSsVeAWsxcfjoGpUavUCl
JMaGVSdcKCXgFDEuaH/RtbDdlddeNSFaLVh5a822qfx5ToevqJLVfzKMDjVkYTnUPuUwvxtGnPC8
dtB4ahJLlGqXCJ5foFOzjXHG6HHJ6KYzB9chLPk0ihSYdctVVUM91voBk10DC6LuPgprPybqOov9
a+517UjagsRvT9grA3+XAO0LCTs8EI6oizw5LG8JH07ElUEAip3mKsNkHDXKm8bDQ9a7ph66Ljt3
02eooTtUuXWIxKal/sRSce2N034ajFm3boDzOnGTXoAuNAHqg6VA4aNzb4zMusfF9acBvFw+YQlk
kok23ePvVTE+ojoVZh2ckRw8m+/89JLkV4U/cSQ21F5+qaBx/LF/aPgYDudxpQ4Pbi2WleNAkpgR
vF4VQPHGas7MvU2AFHlgeCiX7FCH+wUybx+F/mZwjQAgwK7qjG2U3/0HDxzJeG4cCUpQsR8fuIoQ
L4hUbLJ6N8XnSNkbmEGY3C7O7hdxqq3qMDtzJNinTj8SMQftcwtArX2UFuW9G9Mvl1tDoe/pgWNp
le8lBUBy2ibv2lDNRV4ogHxBekqygCphxlFhAy+2gjcJz47EAAaalmx+mRs2IubIdQM8Q6prOQ39
Tm7ISU6gK0X7i0KfKXm7HUlDZqX1rbBx68jrR68zL1HWA7P3IlekUmlrfzQvnbS5TtL0ARGk6wy9
p0S2U1SWMZHMJUCzV/mQu+oOQNva92zkViwgir3zswvgyzBfJabedx3mFizcSDfuffcF8MKuEPjR
VuLayMInRW9f1DCFzQ4/KMml3RcXCavmAk5Ieibc0GWqc7zGcEtBt99QDdw8jla1Z2dOg1uszICm
Nw6opa51j2MNmlAOFBnhRh/LRyCgqBKm90Zw2ek9eLpAImqv/ZLRRit+0G/jrrltRPUzm7yVMLQ5
RVDvoodpWDhiieUKbrHKiJbLqMPfSrc2nPCORKRuq9vOrffwOYFWpugypWFwHebuk82aokH/eCDr
fD2xT2h+Ev6jgGRyQOOHcZwPeVqSiz6HzOYBe5MMhC4IX5A6v3bL9BL2Y81yal3lRgHrmOqzfHIf
kFVZDba37VrIevqdBJ+XMZBPchdWsDzFkzw+U1HTTkUsUt9Qk3UgWaL4uALtygk6M6cTEETBkxN1
PyIc6B25N0XJT02RcNhmnl62Q3sfSEmCA3Oh1sRDB7I7rUBEtMnSBWseN8hi9Zr4CZgczHH0h5pD
tPVgydgWnVc3faklPenrYT756Um0uAEXOUDz6JhH+dDDrTO2DvFWmbBwg6fB1BETN86c8HInOp7E
xrsrHZ3wqaD3NAp5JbQGi5r2u3nOoenkzVAJtx0qROAQj070rEyzpqPnAahBW8r0GdjYKmbSyvzk
63E7nGufbufdtY4eez1FdmAFgTVXhv5hApw3ZNZOjUfKFfFlFmU/tKF/Gqd4R3N7PimA68mPUjQb
Insl2u6hrfv1mY90coSpyckFo6kYc32ciWFfOh6SoRD2RPMksbuOhBmTWG51I/5WNxwGjoVJ14gm
j1ReoafmoWBP4R6jzOjMxFJPBZC4R1G1o2tA7exogIBU9FqKqM888CaAdwvJ8YnDBnGL7knVgnkn
MUFj/LOH/i0ViDQAvMWYXph1couJ9NxsmxeXY/TrQTrI7316bjRNCPvA6Hwq2daUj92oZY605STI
1YyF5ENJ7C0QRMLvN1nmEKX1dMitONIleDZ3pWlwi6Bdvk5L82HC4mFs6rugHtcRQEIa0L/0ACKT
7nk/HNjLseq/yeihnrxbablQdu0MTsY8sJpF42aLA71I4uP/5GDAb/HKChZ1f2kjAlqBYfn6tk/u
pog1GyprnHj+WIdVJZaP86Fn9RHsZon51CbZdZp1a9Xtl0pSPuGb9lwo6nctU58cvFDl5snGdusp
/l6YuMtj0Jk7S1mBavtXMzDwElefJZr16096Qi8UzAYPx6Tqh6/b8b6fqamRNthdHnakBJczVwNh
YWSPMhOzeF4ylk3cYFGCYj5z7c96oVybkqMmoxqEK4/mbJ3ipKsJk8lBtomczHMO2y1px00TGzPK
MxfIF88nv1vjDbNNUVz7+vondJzl9V0EbHVpn2nIQOBd+D4EzJvMVNnAJv1amNpcDaMbarGrEr+D
Qmru+eGrWc8MK7+DdPLYiW4e2woUBUHlr7jNJfWqy6+lAR7GKSs7SZayeOSA2iVYm5O450W+1akb
yZyaBHhLn+mqE8nmQCyQUHQvggAwRd9GOEAu3YPONB//F/uDIaPE44VokqRQ0aHu+SlVaSZEI4Tg
XmWrNNTB60g+WElqXZNdypBWtBZ4dGtZwquQnBLX/OU1OuvHuxFybZE9NbF9FTfQZCRzKYpXcoOR
tD/NCu6tkJ0/Bg1aR/k+haAnd2KpAy9vGweqjeH/FOO0IYPZWoH3Te7Kcm0qMHUiT1nKuSffE7TU
JX/i62d9mEuf7p9SP0G7S7njuK6qplaKTgpzTSbXcn73In+wrw7biHw4BkUIGWCrZbJqM9xUjOpM
++rUDk23mk3BZGg/yZTbhVKoftjyCUjpK+qJ8vzPIBDJuzUgA5y541M5Pk1WfABMnTPhuLnho6ql
tgV7kNbZzkpBnFrzAng/0AQI4FJcXwFsbWHvrToYCHTZkUdB/9RpFQcQeUwi5dyo1Sv+Bqve086Y
SR2qPcfPg9YstSfk+zC0kaP1bu1Bxx9U3aisucxiXMlO9xxlV2hozIutPORB1NdeuiUHXpeQ32WE
VMMIgxr8GNv5oxWt+26TRc2lNxqIJUEqRPs7lVlMXuFyqFq7DCasVeAtznJsqnQDa/hKZolxaq9C
NA1rzoE/n7+iVQBG6l1H1Pj1UzgVI9F7Zm8hfUNP4ihI4M+3wTQ11jxv85/IAskwpVGztY2a09dX
0mTs+GlESUk1mbTYDO3HEe0Q56nJulnhSIvFvdvN9IKjXdBUcjhEKogRTn2bk0HLGGVUCvS2qA8Y
8VIJ+ys5OH44vCV2fivJjUEzYUB7J1+6r5PlbKTgopGdKaCcSrUsjFNNGyVhk7L3x8/cZHFU5W1k
HcpeCJrMQ01ZWEq8rX9142UPQruYzgTGJ3cCi2UBwsJk3z/O4RsQ6C01T2uuS7631zZ3yJJuomJu
F60Erv4U3qU9RqthKl5K9O/ON1xOrkwT8yhdZTv+1HuCmO4HSmFZcxK7VeeiylRdy40gB1Dv+7tQ
FGdW2+l7ZhYa1Kqkt+3RNAyNoGnrlhaLQMEQQaq556ZbQKg7z18oaY1avb6UK8xxn+3So+lin6m2
nloHZGw6wRCFZu0YiJGFvuVFOW0tudfIh5zRWJACgVRVv14HJ7pZhrApaJOTsBbM4265Ad4CCi6d
vd6Z3irVupBTXiogjJS3Q6C4tbK1IM7UUGgJr76++qkJbWO0KmFCxOLH4ZQaOeWIADUXh50rZMkY
H4Iu3Q0GJN3uUfe9ueUOZw63U/MJmAN2L1TV0eQ/errww/2kHulmyfLe5CqznMNLDrBD/CZjt/PZ
z8nnSTHXEkT2FKdkuPFu+869NI3pmpBuYFQhW5QhgBajsw7CLl8P6al9jSPs35c6urvKrEykZmxa
MDhXAhFYmFRgHKoSX1/mZIqJRSZKJcCuBELPH28pRnGs1RqdfoAziwx7JaVqCR/3gW4QEF7Z4gpN
thVayXpQrKYo+iX7gxVbx6FP6FbPX3+ek7dNsIbWIV7PfKSPH8fyqomoSVAvF9YqYkuQdXmZ3Hx9
mZPHBmvyX9c5XpkoT2BiUtB4L7DbHNT2WdbjOxodRTwsZUvGq4tdrQV3AknNtvX2QeuvB9d9TdFe
yHKpRKNtpjF+mBgrtKbWJie2/L8GcY2K1UKxFyj/nVlnp4IpGFocdXi+sKccpQ4dMHf6B/Tl1Krf
+G29RtpZsWeNruwSp7r9eoxOrS9SBMcBoAA75Xh9iamC8iKoa5EoXQgnWwe0PQspzZFjF2zEEE+t
M/vlqbyM6r5L35HaAijWo9k4DkUPwcvU5yigLRDzm5nGcO+XeOISUqt/OADKQpaeH7RnRvbEDsaU
cwQFUPaUT6bNY2bVQu1DPFHoabh1ROGsvpgIDocqWZaS5S2ksEwYn7nuiUFWKROwccu75nj+ON9Z
eCBDgpg8BK+qhHK34ZVPYKHjLFvlY7pDoOLrp3oCAmJ8uOLRHtYZQzLmFleUdd6DqqAozZ3ezqxX
1ereDmqp4PkfS6+/dmBG4yhR3dXpsCpRJFTSYlvi7pCn+frM5zoxt0FDUDcAaQqtQsid4d3eqiax
JoBmI5KWQpPpdnVM/qiXl2pRPql4+KRTed9tB6RGUjN7QGVimJIb6V4b+T3JpjcvmZVnPtOJJgSf
yYHgAQKPlOJorHSqSzn6LHjMFj50bQPLNrW4DSxpnYi8Zd5j9CSZ59Lhtq2Qfvr6+icnBykMlQpd
AiTkcfR+SFBgDDvF0uFFiZ3iW7ciqNEwyfylhKqYsXt5Pl87ccRh/aTxDA7wzePY1HcioQV6BQ6i
jH7KFW837qYjj6hFt/n69k5gPzDSeXeto83e7HI4bGFtHLLzzqLJg8DvpkRnLp6gDyDDUw9XEAKv
tLTceYG9w+5jpxTjUhrXnPkscqEd5RF8FtcEhmUA7jw+EPrBIFZTEAptxmxFikVqZkz+RnpHN6hD
CITRDfT14muhZ8vIPpcSnHjUUJRx36WqCrrSPJppluMlwk5ie65JBVNZlZG1MtlGlJUonVJMbEzn
YsYT05uLcjmauDT2ji3ExOR701Sn9qEC1LXNpgXjk1Fx6mzvagz3MBlm7tzW84czg31ikkmktyqt
BNngPsHu0sYwQ+jGc2+qUZYJVGxEkfwmcx37ZkCFzz3k4aZn7cXS+VmjR5PaiGHQOaCmfz6UPDUT
cfmk3SrrJNTejqItt061yi9Dhj/w9mhQP4+UhRyy1QO0vmvuyZpmNW37SmRz2eNrcdXI0TX17PDM
RnhyJligFGTBhFbGUYlAbVRRGQ4SRLJk1dsK7KG1TF3dEn6P/SMu1fnXT+Pkw3h3QfmB3u0yDXad
iWogoq+73gZ3hZmg9mjS1KCGfe58l5v40Soj0oS3IKszBDBH0xz5tiHBOgx+MW7aUgZCxYwF2k7c
9FxOvZ3gQA6hthoTE0XjNN3nVIz+edeyrf/1nZ9KmjQXBBCiBdh6fdpg7Q6JLD3LbBjMCG5Q1itF
BmGwmdGnnCurcSoht6O8kUW7MDvznA/A3k9jAaBayCqA9qmnF1b5GIuWJW8H1U+p1ABIdiH1oKSs
iLT6mmz6e7l1rWqbDFcSA1MDYu+vh+AA5Tr6FOTjZFAGNSXBnv/x6YtyMts4F/Zcyf1XKU0F0uy6
Q6dJ5h25e5VD+AiddE0wdjj0ZMcrznEwgIp4paIFF6DEICuYcrMgatllmXnvocohJXhqysVShQQ3
uNXSpfkgzy0djamWFPTfFYb/+jX8H/8tv/nzY9f/+G9e/8qLEWZZ0By9/Mc3gKLF22v48t/yn/37
1/7x8SX/6p9/df7SvHx4sciasBlv27dqvHur26Q5XI/ry9/8377529vhrzyMxdvff395xaxgHtZN
Ff5qfv/nW5vXv/8OfoZAVxbo/+v9Rf75G1cvKf/46X/+L//w5bfV//y/5iV5yV5P/4G3l7rhDxp/
wyAUD3W8wdlWD72F/u3wjvgbGZ7jEmRqAJ2Z7L//htpbE/z9d9P9G7gOaESE3DQl2HV+/w3L9cNb
9t/QEDCpkFNCh/QA9+BfH/TD0/jr6fyGBc1NHmZN/fffD2Cnv+YaOGtH4zqkXaQTQK6Pg10vDIrS
VkwkAgL7Fn37hiZl9Ga7yrTC4nNKa23tZQhoV4jmaSMhX+WjT5GVP5HYQqR4xJ4lbcNyyymVa8bO
1BvUhXPFXwdJ8mBYbTt3TCqB1kRCLlSU+AigZsjP+VemdmuK71gPzZAygCefRiDrsXbChcof8W2q
ELDImpkjpuAWbUllg7f0t2bqzIWl9uhY6+fOe/VjwnEYC2J7CtU0AojHDwnqu1230OxMeFNqzDwP
jKPlq0t8fy51RNrtFJ27WrHcyyhwlrbXovFJGrQYsRqrC0e5wGM0UjDSddNfQwVyNwiC8gJxRRi8
5/GCH7tVf35ODmhaIMilf3YaU5JkEs4QGOjMa4gdoMmL/KkFbel7kg2ILxrGr1ZBcddBHNOPkmKW
Zq5x7tg49SHAh+vk60xi6pcfN6m+c4y8QlxlVuwT3ytXNjTCGc4ewbLH7W2uzkrOygDlNqNZBecu
Ls+kv2atLQCpyNDAITvTbQGp6uPFFS0BepHwpOqwy+eVk35rKIJdTJROlvUgyck4W2Y0u7HKc+a9
YsAazlBcQ4tAOmuiiPFu/f9zWb1fRp+DlcMHgsIBHciwDffoEE0iJIX9GhPO0SrxomwHcx0CRxOr
IbqvFQ8XtjG7w1f+/3N3ZkmOK0mWXRFKMA+/BElwpg/h7uHxA4nRMBkmA2AAFlIb6o314cuS7qp8
3ZXSv/3zJFIkw4NOgoCp6tVzEreP3pm+HytwBFvXFtD21+j3v3g1fzs482o83hpOLDQ4/9ZYHlGa
jemYu6Sm7Gvt9x9pyrKth5vBMKGuOcaaslxHHICsHqtLAMSQd2iEcM7wLw4y9v/pk3qs0aBjdIO/
b1OAMl/qIGKKWlfDnymI+njs3stIymsqxBw3b6TjrUQXExgmSLlDhzZe6BAqap3vbTV9ToB3VRfL
BUhp3bQYuMZ8V7ZrvmVH4tNpPTj2bDn/i3fwb4eih07bsrj1cg5hJvRPV3cE/qn1GOrHBVQT4Py5
dUGUeq4rbULJ7I1tnvNhlg4I2nxy45WHyq5BcaeHHtydRA6QWhW0kn4pXv/7l+b//aURFGbdi10+
RtJMi//rtU/rj5ukqJ3Y0x7nILNxTv7Qx9yUElPBvniMMg5TbmwdmwXy+rjWWbknC9XSgC2PgaY1
mkobXgx78YlrgANCeMKgbY2rJjt0LdAa7bIObnvLPoPUw2K75vBZ3BeRflO1JG0+sdgPqHo+ZWGL
UYr7Xb+u4TbwcA6PfzKSiYnJwshQrj8rNXzqcLHjPB38uKFnHM9EChwbtXDkYJkxzPUc5Rlg+OJs
RvbJzACkANF1atANFrzByNa4dmTQXqwMhYini51VD3dEaXJXd4juw4H5OGAIwHfyLJoA/M7c/vnv
3/W/L2iRK6Kv7TqRa9Ld/udlO6N0QVuJyYmH6pK5D6FrUB0WvF9FNhkbNfOJO/y+28l3znZtrrGZ
kkflGQPEwZvOUgBl7ixn3EOaO7DLpnqvQdZrAYMRlY5VirIkLPCliNSJqXvKnT8jI+gr4cdidt8M
S/nnyALnseZprLsep0I3OugUh21bimpHFCXcQ3OE4uTSruFNqXat2T0ok/1VzxJ+eJl5sdOYat+U
9r+IA7OOx2nln+7J3HE8O3gUrRRs/1ytixWGsDNYHhfgmMd1YXEyINmd6KogLj3WP+203XfZLGM3
QCkBI2DbcO/aGCJX96nCQemTrz9qU1Unm2UXZUQwQht7z3T6e+FP/THUS7r1VHQL+tnb+76GNjrL
p9m3w02NVm03iRI2ohEdkJAC5XZJhzZDFkH0AnbmgOfMA9nHnIje1SR3al32lm1QzMhpupqy0NeV
yC5OLVSDkVxuZuOGxEoLyOGjWd0W0U07LfZdGDKILpEeuDDc5Pdh0uORaQjYPfSERJdJMYRWtROj
MW7Xxj56jxV4w6nP07qSgls7FIoti/MBW33B19ppcYK5D3gvCZUkMniMRqgoZxx2LwsJYDhCfraL
CPDEE0KqxJTVH2BiGcQEcwJ6MM8PysG4WZc5erI9RCVyXRKWScQBjJ7xYI4BUcfMDWIKD1Np4Qnx
5/QtZQMvmVzzw1lrfWOIcgqB5bxL7+tq4Avy1rVKLHU0ABnfcRG5h15C2gO7jVkyjMrDjBMM8jBQ
SC3wGHCWtbZd1WBdrxeFDKsu95xeUXmUTcCPromnWWNCXw5vkLUcCRtAsgT6vc2AM566ateNuAeN
PjAOQ1+OG6N1X7Sy5QHPSf5QdSLWMR/UIIvxrO0bYFAkYWd3nuU2D6IGBobA/iV1flglFgory3aO
n073rNHZpnyzRwVfnx3oMPft17EJSBXb/XUCanbEPeWdxjHg2GfI+xiwxYsN57SsuXMbma5t5lmV
xxIsGiIie9qFrYvH7qqWTRitF+Vi3jarstqr3vq9Zt1wUNJwTqoufpl+e6rrrLjAlutvf/0nWCNy
F1WTZC4n5iCr/vHPD81owWaC/Ves83qbnBBw8LgctLgb1RBuoc6ssGOqJ3dh1DAHYCL9zs8IULRH
t5v7Hdub7jmon4ehby/e3BNHy33/WAWqRiVGMKYvghflRB+Fmt1zptvdWmblbQh9HCfwuLdhjaYG
SCJfnXomsdhoWl5qiIOqVQdoT9Y4FMcuKv/gPtGEgTt5E0K1cScqzEEmwmuujpDQDOYcEQYHzHEh
urBab+eq+lH4QxEXI7jo3l+5x8/f1r5bnlLZarBezgcQHw2Mwx9PINi4iIMPv4fbMIUDiaXB/N3O
PiLLxrPescb2G8ctbu3MIy0clcNqTmBxpunfrbAYY1hYxo1cX2VW7Q20VhGPwv4Ueiljo/A+xtZ0
dm4UnHBEk3hbsu489ZDtzGgeDr45j3SORbWNND7DtrGdN73Goj1ru80/F8uEdd96xES4R+6tNFUH
qHz4TM2uewqafos/xtmKtfuToendASfn9QRuf12Dg+oyk7CW8VbCSXmpMQBPJK8qXa4vUOSfZmcO
z7K4Zi5RQm8p+l2ITLzsR32sW59zfFghnc3ZcWDCDdex9TDIrUffzdp3m+lMUC7DpSBODmvGtvYw
wL5l/hhcltXOT+ij3oD8gXZyo+GEhS4xh7q7jB0xC9Pu9/jKW4Ks/Cdd/R+FRyABt2sJ+u8YdSkR
/gfrNn0IQfuBhSRh8afaw/tjlGm4K/FkxdNDjJX3yxpjTuxjQ5q/InXmcNwmmTU/V64MDuZkntmH
Jxa5It/t0rCLhWNksQHWZm8WJj1djst+Oc7Xtif70/jymJYiOKT5O/dXFJQFj0o7x23TL94PPbFl
opzyKlsfSO887Qq7FNsxh3LqdSrf5dPIyUAQfkvDZWPPzQDCJ7q6AaVLz/Rpb0ALX/MvwjNetY21
EcvGe1Nm48YNSws5LAitOTVAhDk4LbJ5vgxjmcczn8qGLlKzbTOw3VXkyYcpy9hEbRnDEZyOGTnU
Xa2XL7ILxp0j2AFq2KPGGVtDxsNW4Gq2ZzgmjMmCMW3jtnBP8TqBz4GqukX8Aq0Q0rYwufE90gVx
uJRBPKbWdKrVFIvMKo6G59EZS6W/LRaWYWZGVZsIfHPXV2ksrW7A4yB+P8aJiSebu2vPQWxFbbTP
q+zm8PmGfCZHmb1y1mx2au9PVn52Vh8GlYeLw8i+dOSFTk6ff/UtA7dqZbYn9pjbE3kSFbOPjNBt
1TOQMvsQND8722oedEbOKaY+6WhlOqPsP17F/T4tgvOGgdJwV2XIkUdEWVylNDS9UBTHaFz8vWS3
hzIE59/jH8tyED8G7JjHwy/YEWSv9qXbvGcrmD4S9WvVkFEp9bvZzt2NZZ5vDxFp4UBYrKPB4Amq
93MEr0iwKWctuo490UHpFIhParRvW683+bDqubmU/fCqkHDWUc4jJLTRl83it8oMce0nDimLTpHX
eBwwjSb75jBlgmDnUc5VjzIPk81GOcT57SW9LMOyfmFpydzb8/yus07Fdp3jmu6rL7R/3OcxTPKj
GRmQ2rpJbTxp37UqMUM/8EWLxWNed1SOmUfDU6DeOTv6Cb6FPNfh/KzDCMNNui7cTj3/m/g1ZMC9
c0989fuRIF2RydhkfwIJGliKWVdgzkbCx8AerSfwXhMjs8/ardtjHrnpLnSGw5Ai5vFba96ZivXC
LMVJYdvitRv/EEr+qVZRPa3NZV47ntLDyccjfFib5rMO1GdgM5PQAgKP7JwmcWsGRt1oqs3MGQ9Y
gw0ssJ5cGslsCJXGQU6IsciNqY2ZG9GJgNHHYAdfJbovtBCYEBwcqqpq1k2BHpIBi40fDGrbHqtO
nsyEXTbeaKAXbHBSM6MDsghLN0IhtF8rK32JGpksWfMFnpWzsaLRPFZOH50W/kGLhdfTNPKnKezy
xB8sWI1WxLbpQ6iXLtUvyyrUc6fZWQr61kuyuQniTKhoN6QELeZw2NfDgJtJbH3heid3Mo3dMNLk
kZ12D3bQRDg3u68sBDasrwL/MbXbX3LWhAMHpGmahdPJsz7ZNo1zv67e3MBKUWCsxqGPqGwVftmj
B0vseZAgS233ecIzQ8vewKftj7CPw3BLjgvQuyloSw9oxYrSH380EZLoObits529tmYuTrmkTgnL
g8luwGkM1/3kuuOxWUnhtCMz0WrJqyvLUy9TQxBWdQucko5TlFq/Fl2KJaDnpOaWh9EZnS8aWq/H
+N3tyuKad1a1LXqPOjObu2SlrGxhgL2xJWhvzA4Lja6fm6btksJ9tyIOqHXr/Haxyh5T/A4PGhlW
kEGyIggFqg0HcstSXSOn+minqkz4QNzDYxqduIX93RsJXnqRfkTD/F1nIFIpV1+A/ei8p95dvrhS
zWyYGeUVPCQPa0RX2ymzHprWlbCKmK2NlMHPaC5wVqbVeCjgCecIQaMp1/um41udSgoq03Ssr64k
hnmaOJSIDWy/GlCy4LaQFl9HidhJFkH0udiwOp3sNmRF91mGP9rOeKAbZ30RzAiL2WfVjWqsmtPw
Yjy+fTCvvYMwLW7Htn1YOD3uOwFMrnCnaEdGu6Gufqmy9kcnSn1XFb9PPVDNzhW7LEzeQB9Og9pp
g4oiEMjWQ8TGfuaH5zJUtzRzMVOsza0EmnbmalgutfA2DmKpKyjBcNdyx+OoM7tbVKTjvpLWs2HY
wAPr/MQuO5+e3XmgxcJ078vQIXTPFySvvfegzLJ9Ojf9IW3St1ZmeA4hUZRWnl0t800UfXu3ytUj
lh+acRgY4y1dLBY6+RvrVPLyHtR00RKD5TEa4as81KF24nGcsp0sx/EwVcHP3GvlITSWbDsqpmjR
Y3FvwJTjLYH/Zogqiuuw2s9V5B4M0LCcOqoP4bDQmgrwjoSVBlZHoxMip4I/8GZwb4hgATxlYMMG
pdWWM06ZBOhqzwoaj2SojPtvrL/Mq3fz2hQXmiteUBVTpzz08FFVAWL29XpIPaIEZVhkEK/GYM9+
9nu7zvMpBLsdTxJgPZuNw3ZdVoGiPexOA/fDKoRaPxvGiRmuxddwsk7RhGJvmWfU6gbzmpFlr7br
miNTA3Fox9Xd0BVzN7ptwl0HXu/A/dU+pZP+Y6TWBQWEggfZc5jU89nqQgtUHdqPJmoJ8GXTb/an
vdjNGliweel+lGuT7xze6feye0px7X0tygtBQFjH3Jeesrql/sVnO2gfibJqJhi2muWcgCVNZQfh
JgLDFgfmaD4vU8Ce4eRvF22GB3Mhqd/KTu6wEOwrLQQsdEy/M/zIfeuIX17Ej8kN+0T9Ra6bNz50
XoOIOzS2mAQ6Z56MRj9tdB9436V6ZXu6OZF7fGPSdTNlfSj0CLRuMtrzCOo/RUcFr44/VczJDsXS
2q8ibAUtwl3G5323kJSWwVQde75wm7KhL5Q3JsMFY1Qn3tJvSzD8UdKcngRDw21jFV8L18xe0yG7
ABLOlW89qNV7B/Ns5LqKiJkDo09kxXM447Ysxy7b112LLsytZdxHkG7pvZSncdIqaekF7/uh/hZM
Y/gKl/+PTFV5cH0qE26nDWoRvgP/Gy0N1hTZzhjoLbtYI7cyNvus3t9XUO9fQyCybW50t+Lxv3KP
QGgZmvfcd7LzlGrjPi8/G9wOjCKbctdO3o8sG8INDPdb9ZeWvrkyoag3eTR0R0lA0eZYdc7HGoRQ
j76sTieBuvOMpKZG8IOs0I6mxOxaygP7wym58uaAUtT03f2gGHVaur+lLPdmAb84K++3sZdU3+Xj
FuvRna3KFoQnNNtt26z7iFQUtvscJIYJrtMph58FVWS8mFm7XYdSfzRWOG4Du+uOtW5rGo7Ud6sX
tJtcGum1jMqLv9Q7bu3RIb1odGUXPXy2XMXXoPS7YyedV2fonHtNI5guQ5qlLI+1NZKSykjjJsUo
59ALhoNUr3yJ5aIwmris5jr+FK+d/9tY4Vga+UDVWuL01em5Y4C19crg04A+ag/lMSuXL80y8ko4
60z8qFaHPEbkkTLwUq3yvtbL+2APyBHGp6UklS68PsaHu819OuitMPZ02Y8IqD6rSlzmoLlm5fzs
u8P0sk40uIfIPDaZ/JUCz0psF706B2CZL69FhTSIhhoijulRz2e12Lq+A/oBIXjEKL7DFr9f6arW
bU6PgSMKi81NrMAi7mxlmnHV/6o1OhNwEOzWqTahD3vjxvDOLRugODv2Le9Y4cCWCob0u+T3D/3E
G+Z47l7KqIqzfjml9gpF1au26zxdF+5dGDHmKh7p1Np1gX2CtqfTYORxje6HtpW349V+yfrpTEnG
DYlijVNra5ww8Dx1QR1brf4dSOPaG913iwq3c++eJaA36YMkUGB44qnvv6+2uiI1+c2T4G5O2feK
gg3yc7ZXpc386nc7YXAyJ3Avrpu+G34AhMk48tL0tlT9zRbNmWy1BkJciwSCTt5sTZaZLcMpDkot
SeHxOURknxt7g9Il2M4PxF8kLAYhaYWDzAFSX+k+39M14u2zAmvXR6THvLm+yDLrtrkJZbFR427t
Sx5po2lvVO7pDbnYxDQhiJfrb7oUC49+OPlVBKN1pqAzjf5zKjFeR0b7p3WrbTA92kQhAsoI2gHP
gG0blsGOZ+tmyr3xONIebGfuhCqYb2iUDdShxg+1TvN+jMCBShH/9WT1gtcCH/JuKh7SBnZf34y1
3C1z/cFalHfrdeu8ZVH7Ad+KFzf5+TVdrXybtn7+ZWLnaAi+qy6yD03aRy8YwahtnlvVWjtdD9XZ
9nIk13jYsG23BxTvB41QeHIc3DRedWET+zYyQLq1Ac1wN5y2VkYJCRot8XrZnxwTNsxEoGsTBKW9
g+/D9KE1GMY/Gpi1Z077+lmoKrybaoIpFJwZ8M1XMeE4MGU7nKH4aSJKyWRP846Rs8NlaM6J0eCM
nKysP/RBP8V2HwSHufDOxRQCurZqXAnav9M20Dsnm4+z9Oa7WS5hvGDB3C0rqusKoylDozEJM+6+
tM/l0TWpUIe5esomvoPdoMlYBPk9cyzMX564GrC6ydby0KXm2hP8a5IlfLY02t5yNfxrZj8W0iOX
i6UdkpnqDGyYQ99tqI7+KMATgeqMJ1hCiWEAXBtmY9xpt3gJOp7rYmEQWK3peejOnNPMTff4Vlke
lSTAtu+ywWRaEr4ygxYMFnSsfeWrX72QrwF6yVvXpds+MHH1GOzKRfJFeTJ+bAHSj6LFXNmxT1Mu
kYIfowbkH7MAnwZbVYb+xUvFit4X2Vyr8z+j375xV00vKIp/FZjllVIyGcSv0uow2M7T+KK1e5RM
FROUWQ2y5YTn5ZEJ5AJLd95Jx/w1TnjPDF+/uFzcZ7cqPjtL7XJvMo/5Qgep8uR8oVd1szCnSjgc
r/XCGTzQh25s/GNrY7ZJ1Wmw7O9dbc5bYbppwvjdjlVGCeilk/XsKvrj05BG53KZf4e5xYIcrOeE
jeSXwObIXPuln/Q0AOOwZziQIxIdFbGGKGj9uC6H6tVbsBXTycaXWiBslPhUg+F1FIVM5lIxIZuN
o1gjoPQcpjgBjHFq5Olu4jBazJxUSwjiBy6VcI8BjadKRrkwFKONagMagNtoTPMDKHbNzafKnast
kmqsw6++2Z0M+LubzM165jU/eGyIqwC6UEdr+NrUv6n92DVzrT9cXzSawwl6cGotiUjraOejyaZX
YTHhCKfY5RQY96bx6dSGfQ+mHCmhqkFiaQ9ACcwQLDTefgJIgzey6WNGVz7EC6K6JMh3UrMrudjF
vV07ecpRp8S99zQWNGhzJbOH0QMNQ5nvo7xkba1U0xNola9r7yJAbYN96TVT0oaCLiXj29vKaKV8
gNFTlwaDiIb+FmQqXlGH3VRGN1jw/glmLVBJDAJ8NHYuqGgrjBfhnC5cE2xsttbDIegH34d24j7Y
NDkDh0Hd5nLcuhKxZd/lP7r1PhmNF4es8aAlnPWTn7flczkypClF+8PwFDwfia2cEcPXUTyUBBJN
s0lmC22zs6WTDXs44LtQBM5tbvFr1+OPkpXUO8/oYw9S7e64/BLp+IS6wLhabmew+eDNu75hrFfb
+XnugJtbfnFslOiYhVSbsR+TnPcj9keDZlEwdTFIzNdSMr32K+/ZFGMJgyf8HjU1LcLUxHUjDHer
hjAHu24MT9LMEhKPO3BP87EInYYqkX6jwOezBfSUAg5qi6vEuHuB1dzAH/KrXfawFvQ5Tze6+vsw
g1PUhkG9p9c4HU0OrQ610MFRLUV0uYZ7c0L5veifQ5h2nKz6LOmZd577YfkmYMLG6GOA6lx7JfO9
7xDvzFwuGM2o4ZLOl04j+GDM3BMZ0FXCdXpWi0bONQyJ8gO9L1t5MduMzfqhPw6iZ3sFfvFzaFo/
LNNIt2UBBwGAwj5UwRC7mGy3JecbbnHVzhPWN9fHb5RX3RBDAMEB2oSfIOUlKtweqhK/b545q07G
hoN2b1cnLFTlvqjLB2Y8ddncU+bWC+TPVOIwJqzfzsuhttilq9ZW7Jfp1Ke2PAb9sK2tIDbp6lJL
qa92JvVeBfprXmNigdRU50NCTwy+8Zg7fOLYPigh8B7VZbpbKnFrqb7boIpeuoXBXMaBxeFgtuMW
Q7E7rQ1KZ63prUXb0ABQWtDnX4UynzHRu7cgh/MuwhvTgTHp1zw6sV0x7Fylohiyc3cLVlZI2OeP
VzZTd2PbcAOiEI9zL+OsuXDC4Ewhio+66sVTChznMGdo293SUpdosTROiCxXF/cb29uP46gDnsln
XoGzgXYEYTB+kn7VWE7YO5ierVDCkCEVaHS1PDdptibEXeEdpiKeSu9X47GQOTQLW5upXzIEmZeY
wg93hJHdl0h/eObI2dad7gb+oHgIAz6nMLtL9nz1MgyMEKpN3dX9s8W0hiM3BdyiLGwyJtab8KMv
i9fIc27A0qHpE5tyNPphLB6/PcQUMcKO9EXTM0+16g6ucM8A3tmMOiy58ZT2KGWHdrn2fgDN1JLc
r3skN5SczGjCH2UxYDtq2KHsffyGQ7uvxPQ99Uq9hYtin4T9wwob2h8cz5lJ/CBW7dmA3dGcWMtl
RUkpyH5vh/D7pH0/cbRdXhw6615eepzJQha0dX8Y+/KPr+HNGN/oWE/XtlWsiKGuo35DGDLTrO9a
9doQ6sSoYDdb+q/LxugrVtF7dU2rhl+zIEbAUhMXgrMCY/GrpMSg3vTr5/zQgTQ8V7dOsKBmkcic
GUqVR+rSa21mbL63DOLaENyxv15y7ciDUVYPQbqia0V9/mVI/XOfrtGrR/4QdtFcH1NPeQ/FriOx
QebRjuc9Jse61gdag6ZN3IZjT0GYejA3Hr1T/kn1u8QzLcdsoSdkejTU6EAiUiH31ljyWoX6DvmJ
Es9pr4Nl5c9A9oNLPwf3Hpc5vzCv3jG8d2/Jnc1q15usbZubM2TOIbDoi3p9848o7f+36dPAZS7g
sRPwfw+f/o9/V8PvXhA9/efk6f/6y/8RPA3+jX099lxN1jEJVHtEs/4jeOr+m+c+eBN+GLDSBR3k
PwdP2YEP2QFgV5wVzv8cOw2I3REUD9jgf6S5/l9ipxZg/L/FRR7ZNIc2CRCEB7/6v8aYQnxwKPkE
jb/c+M2DPrjhc7v03uAnQ+a5J29m+z9TIUrckLm4XwnWobLTIusxVo4YNykOTkOzByma5ZIuy64P
w/rY5J3xNHh2epwr55dX+Cou8yjbwvw7gnRDaFin96Gpm420pq8ELOm7iyxIqJeK69pROZtreG9Z
E7+T+f4kuWRdaE43cSU5ngegt9LU2+dTTjhqNRSj8S/VlJ4MM6S2WezT+lC95l7zlq89cHWPedbs
ugW1Gs7RcBLr+a//uIPFC4uyKJ4rc4hpD1eJg+jlQ/suWaumea2yJRlDNe45gDDBfDxoPTa1L6Oz
fJTF2F6jOpjfM1Gd9UzLjz6Xt7Ec6nUvKB4yKHc95BFJoVU4XxEKNcdSEFtr54w7CJbTrT0r/kk1
ORtKoNiasm0vnLNRRnzTaXS4Ld9PUzU/OazuON8xO8M0cyhWuFVWiMTbEkZxw5n8ddbBS4i/kmko
Nq61m4dkAC4f91PbQWpFPueKJVHj2h2JnK3glLdRnhvP/hG3Ewmy/BZUzYmWHme51HpS4zLcgnH5
XWT+gbc/P6aC511XkrVJ8+NfDhBZ9eW9XF36HqVxHYxi3uW5LGPGBsAY3JYWBqf1zSqd6uUh3SnJ
opGGsARJrLpoOYpZXkltr0/hSnCryecthjL3jYvyptFA7oiU9Ju5o1m69oAih8A7TjpHd+jb+YuE
zrEfPUtt3TplLJJMfSmxZzj1SRVwENt6fOMRn1dFbDOP2y++95wJmxvkan02A6ZL21YkEvyv88Qy
QzW176FyO9jxtxGBau5w7Pe0M+xoT+dgmxh3P5pIm8K0nHh6H8+WP7ffWhrQo6tbTI2TcbBn7t6M
gIPTpB1juwgkdMru+p2nI2dfqKB4E7X5c5yW7pDX8qUR8zcuRvPQdb5MjHRcYw9l1Zs/Du8Ogc1L
OxbwBDvXoQ5u35ye0qLK9yXhmo3F10Uu1DEzJy4O8ZwpQ9/6jJZjaLTlBr4U3Re+2RsMUz8eU7Z5
mL853fTFmzJ2z4saKlTvxIpVHU7Ldmz1WJQFFYBrqHCTT4NNEYXsyf3VdHrfsaLfoNZlxPlii3Dv
5cZdR+RNKO7PWhTsZM7RrhfQ9zQQjriaF/gaVbe11+lScb3TgjA90jl0HC1rZ5FR2zp5NcXNuDDL
3CrOC7N5lrk4PzSbg9tQMgTGb/jaLE9k3RPWr039+MkjySfe4/RNDdlpxq2zkQHEXz9bH414/vm+
vCquilW2UyJp6YYPS2TJc5nTOoem0CTzleFMjBbDZwo9v8ki0/tCf4mElIRvHDJPdYN0u2qeVnP+
ObmolNqeRtfkMzUKOOd75LbyqPteonPY5EuU5I/6VLXB1vNGLF0Op/yObwo5nOjqWdPDapxVu3qs
BEVYwAy5y+7ClMQO+c6ynq/6bZCCsZQaVYu16cpmOeWtdS5sY0yk31NWPqR2Q9M5Rznx3qkqmg99
MXxfHh0b1rnlnryGdsz8wALmSP2YjXGhsQr7dtlsy3oODjbZEcJOrRF36MdQjdVuPK6q3U05ioJB
zzcVede26t04k+5LWD0SVqCyYuQJQSLa6BHtptJvnBauJMkrFA/93vEAyWiCKQOe75ySzpbVgBA7
jflw1F2MdbZx1WQdppXzpGX8Q9LFEFuL5tCseSyj6M7f6Q7Nd9DKxV12BvMp97USUK7BpvVbj/TB
iSEJjw0V3Q0uuV1fZsOeE3NnyelmEhcMFleyDeiwmKhCnYR2M29mYzCAnExX1N4QThzjVM1lumV/
GxGPEJzTaJ4VY/iuoy4/8xemdRoufMl/D6HlUhC1HMcj980YUnZc6SomXbccWyOwD0b4LVE2tpuo
+MIL4vhN6FBpDbDMqiiccDVmrNLT3sJyxRACltHcw3b0PQIVqJ3cvmNAJ/tkJLJztGXz4XqRehrk
uq1r18HmSvhtKdYLR5WRxoINy7V7qqQzcwHhJ6L8/lYZ5d0ps5OFtQA7cBD8tB/cXAdXFbRO+lhV
xsxWeH55yy2fn6AMYGMCJZLF/znmW7ldkA1j7VEMhPreZWLJX9t3a3EjRL9zmTGctMVv7hlx2jF4
1yRYmVkVFIuLrY9W51CEquI6mjV4FCupemrnzGsYNKGs2kd9hrGK/YFkXcIgborqK+duC3TyglwQ
E9ZUnv1G7ulGfiUHOCQUCu4mE67kwvApDUPrWKbucGhy+0tmr9EurV/cvpJHYJn7YiQpEjbrxzxG
wZaB2euc2RAhyi6uSVDs17O0EUqeGq7Ero5oenTmbmGTgmasHZx50wzufJJcnV6ts3TCcW+u6Y/s
r09sqoy9o43PuUJgPM3zB4YDN1m547PLQxh76dJzk6n9yD3l2AhdXvJs+tJ705SwaCAuLOqPpE8v
S2D7G9+YzJu1PsRJU+vQJbCyzRLy/VXputOYNPNskO+tqyokjm65XbPHUIxh6P9k7kyW00i2MPwq
HXcPUfOwuQsmCTRYY1v2hkCyuua5qOnp75cI2SCQ7DYdt9koZAmTVCrz5Mlz/uEK/Ds1Eq+HZ3ml
sLQxCDgvqblknj8fx8i7nOrNn0VvyiXQOF99qcR34dwwZx7lj7qaC4poHpiAh16/dNZnu3Kkc5dC
+HmIC2NqY1waVjImbS1oBTO58xy6QnXnzk8NvLnnylMQ1uZns1KlE524gWGwGQ6UJ/QC1CFE5eUk
tsA+eQCbqc/OY5Vbm9vLKHDd5Wz5qarK+anZAKJrdGSbpHA+cugKn2cA8EoQjMCHkmtO0eTWTjlB
M9m5zIH9Y4pXa9em1EmfjDlt34o6ruLdd5479mFPDNWa/iUCpDPLcSvAdmlyir7VQ6on8kUsvihe
nY97oZmOnLD0z/wS+406qvO7pa1GNwaOcNRt8zs/jv5aSh7pDZe0TgncSVaE2nXRk+Aa2M11q1EB
dGHfzqnOWMDBRiCqk4nbmrSqwMkGERQFb+ldU01uxnboLu/SOA4GwTQbZrajf06bAjhxjbFIr0nm
YDKqeMZ6SYZsQ4QkqE7VhjUsJN2Z0U+OfZX2jCon4yCnMFxRzrtKdDr4daPHJ1YeOWPDyu8NPB9H
qWp2014i3/AM/je3Ww7j2vqCcXt5CSjDOJWMcgpmPh9JUvTk6Hg2LFWPfAQj3AHdgWaG2UI7W31H
37EGg9YbxKF3Uerp87IIbsH84SxXVeEF4UweYJpO9mkUp6GypFEAKUOp9WxQQZEeqZprXc0DjCF6
XzqKvRcNEbUuzGhShQJU0JM0SGy40MshJAi/xNYux30M/+f8RJ2381NOEgZXM30aZBZwzOyzT4jK
mow7vknlCNmokySP0c4Lbih1ag0nk38Nqa4eqCXuZ7ZMuFYx4dAVZ9Lly+akM8nkIHJOFSOWp45G
0QvQajsIAGqfRhLW54UMwr854dyJ7pvC/YrPgUaPT24vuiYYy700586fBLdlq1jXXVkOhlnj5jPK
jlgNdh2b2cVsPksi7RLs6qQ0TH9G+yY5C6o5xWqT/49WinWeGqQYFbBAP+8eCzSRp+h2orGUh2x3
E/5BG2bfNFkB8t74C6sE4ABubQYDCxKJxc2DauVpOk/cUQM/eqKD7bfrQPReknyMbyUOw0Asx6gp
3Yc95dGPQuemVG8TewkpNaBbONfk7sT2mkW8RKwe6xmcQ5oyn+SdgJP64ajEAHes1O7YA0Y+kahN
geV90Mv2Yp4Seig2Xnh2o0wju/oKRYlWa4fZEbxZ0OcIRJzX5DTTWP0Co3U+teWEe0JhLvSyhy1c
Z5/qYZwPOdmXiLLHkznFevABSVmmU0ylslOz8q0hh/qJRA45BUbuszz5UHMBD0+QJU0xoFg6WEn7
RnaDS6kz4K44pa1jnQA8moUS1z8bekWVesUwt4xTlfxlDKGdmamsv2hQo72keg+5GanjOpnLs3hh
VwKcZ2f6eWvHwdCMpN5MipQpjANpWlgkT2VgxHcRxAVSGHvSOUZ1kwcGJR1VBmVHgVyVcotMak7Z
Ua3nQxXO0JgWE4AXN1QGYRiN87bKAbGWEqSZHtbO2AQ2fgnip/AQge3MMZABVC5VlR9VnXRptMEZ
Gk2YT1eQHHzfogMLnEL37cumN1aAb43iKk/GQv7HypdgJTItm1RtdB6VLrK7PJJbJHcSZ9ls9SVt
LawA44ZefYOaEdSY+Cyx6NcyicnZ6p9Sp0/8qKd8zQNlCINSwvOg4Oaqu9eN7NEMyVpzFJNRziN+
jCF5Si7dWmeyWbZsECcApeYXN0jFTJJGNx/nyFoO7a6SP3lec+14kjUgtYMkkEAdSQoEr5ZVDubS
Fo7h+qPkuvWA+gHQDKNqrsKaZY0Ki9Sr4PenHhY3OOnKLeBRNxlYipDqC3BHL11nDFWCZpt7X5GO
I0cZfpJk96vimPzpiwjvLUUrx5ZfBxckTLOWiq7E/F56Ed2S3lIhHVBoJer2l2VYU7qWXIiyrj7I
kFiZpFoVnMAQ8TAu1m5Idc2J6ijUkKE3ovijPtgt+XvtdrO4k3N6JvIXrljpp3ZZnzV5dAsU3BlF
cy0eWF9cBcNnzTPziWvwfkbhXzt0RxSe8yJzk7O4G5mm1l5rGSrFTuNy0LXgyzqdPWJW55lU0iAk
8oyXZe/cxVaTu05UjZZ4HABtLbkhOflNLQVfshSSF7QAgJhth/k6kgIXSag8cq3xwEcVy3Pdt64y
1fMmqSxzfUOyfAbwqTdwdU+7s7Ty0nID9dx1rbPVN1GruNcKnO7rvHBoFsXJBb0n43JuG/6I24N+
W3rOAHdsbst2fAkj1KSEfYokIa35OC2nBtbkU1SE5HN6vmeQs5TzOCF8lWldnXRlgzKZ42V/W7RE
2NBZkLkVaI+kzm+oqXqqG2gLxdFIq1Hyy9tbPS/lwbwsKcD3IhvASPrQFVy7NAFb0jVrCjT3dpln
P1ESUXeURCjwKRYXCeBRhi69VY2pTaUrFb2E+tGlgLTp4w5h8ySLPFKfWx/wpROJ7W855WhZ44Aa
6xMgyY2Hu3uTfa4c58oXVzlbQKZpIV41cDkg+uuDsFG+1Sj3+ZEFY9x5UAJ5VHvywu6Zk4wHzmDx
BKqa/YSTuc3OXhUfSaVNCXUS2tY7utKGZ9WB7oMHM6vmjMrh/TJPwFrVSg2UFCH+lUAOV8zSlNvh
RoV1D71XCC5s0Y1Jfvmr4s6CYwgADeqlm3IcNaobLZa80YhuTjhssyAalKhxjKRGpacug8X3kB/7
eMxdpUQxKHaNiCEbSFG91frqtZ5i1bURjgpuwMVM9KMqx9BGgRc95iWOv457v6pC5N4ZsEDUICYf
f4I9T23IVG4QoqMpZL91gpGkeeMokgXcN1EWUk7rS2m5apJ01NGpo9hXHw+3UxAmzdsc7s3GKcBj
RWrFcKljzsgSadNAp5Q9jtr4Jwp7yjZ5nbVkIIOK4iuOnAruphSzt/6ghQU9Uk2aGFRgHA/juzhs
KupQeILDLSBsqZeSo8dAGMsLf07txQjyi5g9DBto+ZjX0q0UGehwyUhz6CXyTwm3Z87WJ9TJ/FEA
kPYnC3BXhE18YAsejvBiYw+8+cBJiQxSCzB0FCjcHUoSwXh5u6yS57QGxW436ZDQ9miU2ZXmZT9Z
Bzt/GMZGdIBgAh9arMbtydJ1B0hgWSSjmmLGIE2DhwJK5xiTwselKBZ8vAx2aKQGMU/CbBYsPwH0
7ZP2zEzWlBZgUy34RkEPL3pAftcV+KgwzOg5ydeY0H885s5KNxDUgIpL2Ga/0RfZfsKupsZGchqB
6w+tUVKa51bPyNAVm1Mcg2eltw8fD7irciNGNGiomCi90FN5MyJdDJ0Lvh6NlBD0Xd1rbQozKGe4
1DWw9AYIE1H187Mh/kcIG4Zkr0V38/GH2PfUeIogIYENkpAm2X5qxC7g4XkiqlU2wBEJEIjXBjVM
t5I8h5IiQms/C+K7a0mHsk47yhBeDS9doQ2JDUPyo7go/PWYYeaWg9JN12MCblg7Q/zrDcANpZod
/ZkX+Zu1Os1KeOUu+b0XvQq7jJC52X2jXxO0MWnOysICbauluHq3laDOR+8SLtDdWX5D8kY30KqB
IIMzJrp3EmHgP3/QlnbWv5aVPmo0SE2wNy0aehIBl/E2Zmn34+8q+fzea7Ye4ClZxmWOShAnbrwp
y4PKza9NwZt3+DEFBs+I+5HoWqIFJ+ZgewqMPp1R4S5hE7d4wb81Be9KG0FBx6yGHXnQSjDUvshs
kR8is2Q2hDrV5krQ+qqsyJAEULi3JaTs/qWV8ME0CI2Cf2BDYI1JlZEDkZo1mjrb06D3MdBEQQx/
NA2qlsRi+Vc2xAfTIPQsDp4Gs68RzfGB05HSoWACyGBzNVh9RPWBHyBZxbHKQXN80yDha/+ySF80
zb4H278THs2+TtSDHIVh1d5NgWigpZI7oVJtgd06tml4R/bsbx8TFrtfssjaMP7h7ikktjaXgwih
K5sT9P3QAzJegtH//5j4YFdQ2BTqTofFSJTdWO8mhgJoj+weFcRIHl74NJIGIlp+hNPAQbeOWb+/
Kwy5TyOIpFrDWWd1d95eDUafyVEJHAqxg7Pp2DYFBybnHBHtoMWgg8MSwvQ67DnQWJyOb2cBFSeh
cquJBEoXacWxnRRCY46dfNg0kB9x56Y7j4g4kVBILG6GBjBpJk+PdgAFB0jNRxciUXWjPHHoSWGQ
SFMbJI9Gwc5WZGt7GhSpz42MJPr7ajm61UAxURceAAetBrJIgQnE/ggch6zDf9leDWLPEDKEqt5q
tRzdalgfmCS/B82DrrMcFEW4dAi9ZwBq2/Og9pF/ZYaEvsdaB/TIgsNexOrv5A2QY1DwwExYCJ++
yRv0PgUDQKkrK1Re9rILjylv0CgdHX5U2H20z5CK1UkSRYpAYrAZI60++BgEY8ncRegQFdljWw3i
jPvFm/abJOzHTRv1W8kCfIzyIkUFhP53TkwqthY7kBxydfc6vmmgoicdfNPmLEDChBvDqiyJPu/2
auDOYaJSbYPTZmeQPhzhNOCf8Q+sBu7XJJEywHRTpWS6PQ2cJDo6TRp9LmMNZj+2TYESz/rKd0Ay
rfXFhYpGkIGB2wqavxkaTG5WcLWICly+QPQfXxZJ3sC18NDz0u5jU4bqDw2pffUGoy8j9MtpCu1B
aHUeYYTk9DIOThvsPpgkOsmiDAe9Q9TuN1eD1re5e3OSYKRNZFiHol86L3/hRd8L3EPXC7+tStve
c7Ehz/7TF7wWtnffYF3NFVLsomS79UIh3f7y1s/fpdz/u3WKrCrOG798rUCvxln/9/UD7g69Ndbr
U73+8NR7zhf5k9uuftGuP+ZaDx6h92gRCz7OH8DG47LdrDwTll4W/o/PtaM//z2H/HAYITv/nKMR
lu9Sf9ZJ+T80xiP4p+et+rl4ilUQO3gEAAbvz9TLeXHoGPcw7BDm3//HeDmZDx3itkyeAjcJo72D
rJPBgwdJvkF9+mBlrbOtQ8f5tKKUJStG2d7nWbPSDh4nf37Mk3dGWEXFQ0e4ZHPsW7zrq/uhb3+W
wwx7hH637xnI1FZlkkMHGbF083jv6gUSsqpOHjrE2SKMFvn+h3gpeR06wiyJsRzx4ndm6qXmfvAg
i+jdNfva7Dp0jNNF+F64eu2sHjrEyfs7byU6ThJz8BCLKnx+TN5ZuOti76GDDMLngL/48951tW66
HTrGbbCI9w3wox5z6Ah/cpoLc5fkxdtlz8P8aJZ8PNa+TON7U3w3/3htiO/7b9vJlXjFU/i8yP/7
PwAAAP//</cx:binary>
              </cx:geoCache>
            </cx:geography>
          </cx:layoutPr>
          <cx:valueColors>
            <cx:minColor>
              <a:srgbClr val="00B050"/>
            </cx:minColor>
            <cx:midColor>
              <a:srgbClr val="92D050"/>
            </cx:midColor>
            <cx:maxColor>
              <a:srgbClr val="FF0000"/>
            </cx:maxColor>
          </cx:valueColors>
          <cx:valueColorPositions count="3">
            <cx:midPosition>
              <cx:number val="0"/>
            </cx:midPosition>
          </cx:valueColorPositions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sv-SE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231773</xdr:colOff>
      <xdr:row>1</xdr:row>
      <xdr:rowOff>173568</xdr:rowOff>
    </xdr:from>
    <xdr:to>
      <xdr:col>16</xdr:col>
      <xdr:colOff>584198</xdr:colOff>
      <xdr:row>12</xdr:row>
      <xdr:rowOff>56092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BE731E4-0704-4E0C-92F1-53B4CBEE0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227542</xdr:colOff>
      <xdr:row>13</xdr:row>
      <xdr:rowOff>7409</xdr:rowOff>
    </xdr:from>
    <xdr:to>
      <xdr:col>16</xdr:col>
      <xdr:colOff>502709</xdr:colOff>
      <xdr:row>27</xdr:row>
      <xdr:rowOff>67734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23902E-C402-452B-954C-CCECDD688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5</xdr:row>
      <xdr:rowOff>137159</xdr:rowOff>
    </xdr:from>
    <xdr:to>
      <xdr:col>7</xdr:col>
      <xdr:colOff>291465</xdr:colOff>
      <xdr:row>20</xdr:row>
      <xdr:rowOff>78104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13475B-9BAA-431B-8F64-09F5CF7C0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</xdr:row>
      <xdr:rowOff>123824</xdr:rowOff>
    </xdr:from>
    <xdr:to>
      <xdr:col>21</xdr:col>
      <xdr:colOff>485775</xdr:colOff>
      <xdr:row>23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87A642FC-3F0A-4A39-B3BF-622B04C078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173575" y="307974"/>
              <a:ext cx="5168900" cy="424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0"/>
  <sheetViews>
    <sheetView tabSelected="1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13.453125" customWidth="1"/>
    <col min="2" max="2" width="22.1796875" customWidth="1"/>
    <col min="3" max="3" width="24.26953125" customWidth="1"/>
    <col min="4" max="4" width="18.54296875" customWidth="1"/>
    <col min="5" max="5" width="19.7265625" customWidth="1"/>
    <col min="6" max="6" width="16.7265625" customWidth="1"/>
    <col min="7" max="7" width="10.453125" customWidth="1"/>
    <col min="8" max="8" width="14" bestFit="1" customWidth="1"/>
    <col min="9" max="9" width="16.1796875" customWidth="1"/>
    <col min="10" max="10" width="13.1796875" customWidth="1"/>
    <col min="11" max="11" width="27.54296875" customWidth="1"/>
  </cols>
  <sheetData>
    <row r="1" spans="1:11" ht="18.5" x14ac:dyDescent="0.45">
      <c r="A1" s="3" t="s">
        <v>1257</v>
      </c>
    </row>
    <row r="2" spans="1:11" x14ac:dyDescent="0.35">
      <c r="A2" s="4" t="s">
        <v>1258</v>
      </c>
    </row>
    <row r="3" spans="1:11" x14ac:dyDescent="0.35">
      <c r="H3" s="28"/>
      <c r="I3" s="28"/>
    </row>
    <row r="4" spans="1:11" ht="39" x14ac:dyDescent="0.35">
      <c r="A4" s="5" t="s">
        <v>1023</v>
      </c>
      <c r="B4" s="7" t="s">
        <v>1261</v>
      </c>
      <c r="C4" s="5" t="s">
        <v>0</v>
      </c>
      <c r="D4" s="6" t="s">
        <v>1</v>
      </c>
      <c r="E4" s="7" t="s">
        <v>2</v>
      </c>
      <c r="F4" s="7" t="s">
        <v>3</v>
      </c>
      <c r="G4" s="8" t="s">
        <v>1024</v>
      </c>
      <c r="H4" s="7" t="s">
        <v>1247</v>
      </c>
      <c r="I4" s="37" t="s">
        <v>1125</v>
      </c>
      <c r="J4" s="8" t="s">
        <v>1021</v>
      </c>
      <c r="K4" s="5" t="s">
        <v>1022</v>
      </c>
    </row>
    <row r="5" spans="1:11" x14ac:dyDescent="0.35">
      <c r="A5" s="38">
        <v>1</v>
      </c>
      <c r="B5" s="38" t="s">
        <v>1126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41">
        <v>2543</v>
      </c>
      <c r="I5" s="41">
        <v>9733</v>
      </c>
      <c r="J5" s="41">
        <f>I5-H5</f>
        <v>7190</v>
      </c>
      <c r="K5" s="38"/>
    </row>
    <row r="6" spans="1:11" x14ac:dyDescent="0.35">
      <c r="A6" s="38">
        <v>2</v>
      </c>
      <c r="B6" s="38" t="s">
        <v>4</v>
      </c>
      <c r="C6" s="38" t="s">
        <v>10</v>
      </c>
      <c r="D6" s="38" t="s">
        <v>6</v>
      </c>
      <c r="E6" s="38" t="s">
        <v>7</v>
      </c>
      <c r="F6" s="38" t="s">
        <v>8</v>
      </c>
      <c r="G6" s="38" t="s">
        <v>9</v>
      </c>
      <c r="H6" s="41">
        <v>0</v>
      </c>
      <c r="I6" s="41">
        <v>0</v>
      </c>
      <c r="J6" s="41">
        <f t="shared" ref="J6:J69" si="0">I6-H6</f>
        <v>0</v>
      </c>
      <c r="K6" s="38"/>
    </row>
    <row r="7" spans="1:11" x14ac:dyDescent="0.35">
      <c r="A7" s="38">
        <v>3</v>
      </c>
      <c r="B7" s="38" t="s">
        <v>4</v>
      </c>
      <c r="C7" s="38" t="s">
        <v>11</v>
      </c>
      <c r="D7" s="38" t="s">
        <v>6</v>
      </c>
      <c r="E7" s="38" t="s">
        <v>7</v>
      </c>
      <c r="F7" s="38" t="s">
        <v>8</v>
      </c>
      <c r="G7" s="38" t="s">
        <v>9</v>
      </c>
      <c r="H7" s="41">
        <v>181</v>
      </c>
      <c r="I7" s="41">
        <v>0</v>
      </c>
      <c r="J7" s="41">
        <f t="shared" si="0"/>
        <v>-181</v>
      </c>
      <c r="K7" s="38"/>
    </row>
    <row r="8" spans="1:11" x14ac:dyDescent="0.35">
      <c r="A8" s="38">
        <v>4</v>
      </c>
      <c r="B8" s="38" t="s">
        <v>12</v>
      </c>
      <c r="C8" s="38" t="s">
        <v>13</v>
      </c>
      <c r="D8" s="38" t="s">
        <v>6</v>
      </c>
      <c r="E8" s="38" t="s">
        <v>14</v>
      </c>
      <c r="F8" s="38" t="s">
        <v>15</v>
      </c>
      <c r="G8" s="38" t="s">
        <v>9</v>
      </c>
      <c r="H8" s="41">
        <v>271</v>
      </c>
      <c r="I8" s="41">
        <v>5279</v>
      </c>
      <c r="J8" s="41">
        <f t="shared" si="0"/>
        <v>5008</v>
      </c>
      <c r="K8" s="38"/>
    </row>
    <row r="9" spans="1:11" x14ac:dyDescent="0.35">
      <c r="A9" s="38">
        <v>6</v>
      </c>
      <c r="B9" s="38" t="s">
        <v>12</v>
      </c>
      <c r="C9" s="38" t="s">
        <v>16</v>
      </c>
      <c r="D9" s="38" t="s">
        <v>6</v>
      </c>
      <c r="E9" s="38" t="s">
        <v>14</v>
      </c>
      <c r="F9" s="38" t="s">
        <v>17</v>
      </c>
      <c r="G9" s="38" t="s">
        <v>9</v>
      </c>
      <c r="H9" s="41">
        <v>88760</v>
      </c>
      <c r="I9" s="41">
        <v>38683</v>
      </c>
      <c r="J9" s="41">
        <f t="shared" si="0"/>
        <v>-50077</v>
      </c>
      <c r="K9" s="38"/>
    </row>
    <row r="10" spans="1:11" x14ac:dyDescent="0.35">
      <c r="A10" s="38">
        <v>10</v>
      </c>
      <c r="B10" s="38" t="s">
        <v>1127</v>
      </c>
      <c r="C10" s="38" t="s">
        <v>18</v>
      </c>
      <c r="D10" s="38" t="s">
        <v>6</v>
      </c>
      <c r="E10" s="38" t="s">
        <v>14</v>
      </c>
      <c r="F10" s="38" t="s">
        <v>19</v>
      </c>
      <c r="G10" s="38" t="s">
        <v>9</v>
      </c>
      <c r="H10" s="41">
        <v>0</v>
      </c>
      <c r="I10" s="41">
        <v>86</v>
      </c>
      <c r="J10" s="41">
        <f t="shared" si="0"/>
        <v>86</v>
      </c>
      <c r="K10" s="38"/>
    </row>
    <row r="11" spans="1:11" x14ac:dyDescent="0.35">
      <c r="A11" s="38">
        <v>11</v>
      </c>
      <c r="B11" s="38" t="s">
        <v>12</v>
      </c>
      <c r="C11" s="38" t="s">
        <v>20</v>
      </c>
      <c r="D11" s="38" t="s">
        <v>6</v>
      </c>
      <c r="E11" s="38" t="s">
        <v>14</v>
      </c>
      <c r="F11" s="38" t="s">
        <v>15</v>
      </c>
      <c r="G11" s="38" t="s">
        <v>9</v>
      </c>
      <c r="H11" s="41">
        <v>438</v>
      </c>
      <c r="I11" s="41">
        <v>28</v>
      </c>
      <c r="J11" s="41">
        <f t="shared" si="0"/>
        <v>-410</v>
      </c>
      <c r="K11" s="38"/>
    </row>
    <row r="12" spans="1:11" x14ac:dyDescent="0.35">
      <c r="A12" s="38">
        <v>12</v>
      </c>
      <c r="B12" s="38" t="s">
        <v>1127</v>
      </c>
      <c r="C12" s="38" t="s">
        <v>21</v>
      </c>
      <c r="D12" s="38" t="s">
        <v>6</v>
      </c>
      <c r="E12" s="38" t="s">
        <v>14</v>
      </c>
      <c r="F12" s="38" t="s">
        <v>19</v>
      </c>
      <c r="G12" s="38" t="s">
        <v>9</v>
      </c>
      <c r="H12" s="41">
        <v>0</v>
      </c>
      <c r="I12" s="41">
        <v>947</v>
      </c>
      <c r="J12" s="41">
        <f t="shared" si="0"/>
        <v>947</v>
      </c>
      <c r="K12" s="38"/>
    </row>
    <row r="13" spans="1:11" x14ac:dyDescent="0.35">
      <c r="A13" s="38">
        <v>15</v>
      </c>
      <c r="B13" s="38" t="s">
        <v>12</v>
      </c>
      <c r="C13" s="38" t="s">
        <v>22</v>
      </c>
      <c r="D13" s="38" t="s">
        <v>6</v>
      </c>
      <c r="E13" s="38" t="s">
        <v>14</v>
      </c>
      <c r="F13" s="38" t="s">
        <v>15</v>
      </c>
      <c r="G13" s="38" t="s">
        <v>9</v>
      </c>
      <c r="H13" s="41">
        <v>66</v>
      </c>
      <c r="I13" s="41">
        <v>10</v>
      </c>
      <c r="J13" s="41">
        <f t="shared" si="0"/>
        <v>-56</v>
      </c>
      <c r="K13" s="38"/>
    </row>
    <row r="14" spans="1:11" x14ac:dyDescent="0.35">
      <c r="A14" s="38">
        <v>16</v>
      </c>
      <c r="B14" s="38" t="s">
        <v>12</v>
      </c>
      <c r="C14" s="38" t="s">
        <v>23</v>
      </c>
      <c r="D14" s="38" t="s">
        <v>6</v>
      </c>
      <c r="E14" s="38" t="s">
        <v>14</v>
      </c>
      <c r="F14" s="38" t="s">
        <v>15</v>
      </c>
      <c r="G14" s="38" t="s">
        <v>9</v>
      </c>
      <c r="H14" s="41">
        <v>255</v>
      </c>
      <c r="I14" s="41">
        <v>11649</v>
      </c>
      <c r="J14" s="41">
        <f t="shared" si="0"/>
        <v>11394</v>
      </c>
      <c r="K14" s="38"/>
    </row>
    <row r="15" spans="1:11" x14ac:dyDescent="0.35">
      <c r="A15" s="38">
        <v>19</v>
      </c>
      <c r="B15" s="38" t="s">
        <v>12</v>
      </c>
      <c r="C15" s="38" t="s">
        <v>24</v>
      </c>
      <c r="D15" s="38" t="s">
        <v>6</v>
      </c>
      <c r="E15" s="38" t="s">
        <v>14</v>
      </c>
      <c r="F15" s="38" t="s">
        <v>15</v>
      </c>
      <c r="G15" s="38" t="s">
        <v>9</v>
      </c>
      <c r="H15" s="41">
        <v>9667</v>
      </c>
      <c r="I15" s="41">
        <v>12756</v>
      </c>
      <c r="J15" s="41">
        <f t="shared" si="0"/>
        <v>3089</v>
      </c>
      <c r="K15" s="38"/>
    </row>
    <row r="16" spans="1:11" x14ac:dyDescent="0.35">
      <c r="A16" s="38">
        <v>20</v>
      </c>
      <c r="B16" s="38" t="s">
        <v>12</v>
      </c>
      <c r="C16" s="38" t="s">
        <v>25</v>
      </c>
      <c r="D16" s="38" t="s">
        <v>6</v>
      </c>
      <c r="E16" s="38" t="s">
        <v>14</v>
      </c>
      <c r="F16" s="38" t="s">
        <v>15</v>
      </c>
      <c r="G16" s="38" t="s">
        <v>9</v>
      </c>
      <c r="H16" s="41">
        <v>280229</v>
      </c>
      <c r="I16" s="41">
        <v>76278</v>
      </c>
      <c r="J16" s="41">
        <f t="shared" si="0"/>
        <v>-203951</v>
      </c>
      <c r="K16" s="38"/>
    </row>
    <row r="17" spans="1:11" x14ac:dyDescent="0.35">
      <c r="A17" s="38">
        <v>22</v>
      </c>
      <c r="B17" s="38" t="s">
        <v>26</v>
      </c>
      <c r="C17" s="38" t="s">
        <v>27</v>
      </c>
      <c r="D17" s="38" t="s">
        <v>6</v>
      </c>
      <c r="E17" s="38" t="s">
        <v>28</v>
      </c>
      <c r="F17" s="38" t="s">
        <v>29</v>
      </c>
      <c r="G17" s="38" t="s">
        <v>9</v>
      </c>
      <c r="H17" s="41">
        <v>1626</v>
      </c>
      <c r="I17" s="41">
        <v>5046</v>
      </c>
      <c r="J17" s="41">
        <f t="shared" si="0"/>
        <v>3420</v>
      </c>
      <c r="K17" s="38"/>
    </row>
    <row r="18" spans="1:11" x14ac:dyDescent="0.35">
      <c r="A18" s="38">
        <v>23</v>
      </c>
      <c r="B18" s="38" t="s">
        <v>26</v>
      </c>
      <c r="C18" s="38" t="s">
        <v>30</v>
      </c>
      <c r="D18" s="38" t="s">
        <v>6</v>
      </c>
      <c r="E18" s="38" t="s">
        <v>31</v>
      </c>
      <c r="F18" s="38" t="s">
        <v>32</v>
      </c>
      <c r="G18" s="38" t="s">
        <v>9</v>
      </c>
      <c r="H18" s="41">
        <v>2437</v>
      </c>
      <c r="I18" s="41">
        <v>836</v>
      </c>
      <c r="J18" s="41">
        <f t="shared" si="0"/>
        <v>-1601</v>
      </c>
      <c r="K18" s="38"/>
    </row>
    <row r="19" spans="1:11" x14ac:dyDescent="0.35">
      <c r="A19" s="38">
        <v>24</v>
      </c>
      <c r="B19" s="38" t="s">
        <v>12</v>
      </c>
      <c r="C19" s="38" t="s">
        <v>33</v>
      </c>
      <c r="D19" s="38" t="s">
        <v>6</v>
      </c>
      <c r="E19" s="38" t="s">
        <v>14</v>
      </c>
      <c r="F19" s="38" t="s">
        <v>34</v>
      </c>
      <c r="G19" s="38" t="s">
        <v>9</v>
      </c>
      <c r="H19" s="41">
        <v>4550</v>
      </c>
      <c r="I19" s="41">
        <v>480</v>
      </c>
      <c r="J19" s="41">
        <f t="shared" si="0"/>
        <v>-4070</v>
      </c>
      <c r="K19" s="38"/>
    </row>
    <row r="20" spans="1:11" x14ac:dyDescent="0.35">
      <c r="A20" s="38">
        <v>25</v>
      </c>
      <c r="B20" s="38" t="s">
        <v>12</v>
      </c>
      <c r="C20" s="38" t="s">
        <v>35</v>
      </c>
      <c r="D20" s="38" t="s">
        <v>6</v>
      </c>
      <c r="E20" s="38" t="s">
        <v>14</v>
      </c>
      <c r="F20" s="38" t="s">
        <v>15</v>
      </c>
      <c r="G20" s="38" t="s">
        <v>9</v>
      </c>
      <c r="H20" s="41">
        <v>4</v>
      </c>
      <c r="I20" s="41">
        <v>12</v>
      </c>
      <c r="J20" s="41">
        <f t="shared" si="0"/>
        <v>8</v>
      </c>
      <c r="K20" s="38"/>
    </row>
    <row r="21" spans="1:11" x14ac:dyDescent="0.35">
      <c r="A21" s="38">
        <v>26</v>
      </c>
      <c r="B21" s="38" t="s">
        <v>12</v>
      </c>
      <c r="C21" s="38" t="s">
        <v>36</v>
      </c>
      <c r="D21" s="38" t="s">
        <v>6</v>
      </c>
      <c r="E21" s="38" t="s">
        <v>14</v>
      </c>
      <c r="F21" s="38" t="s">
        <v>15</v>
      </c>
      <c r="G21" s="38" t="s">
        <v>9</v>
      </c>
      <c r="H21" s="41">
        <v>0</v>
      </c>
      <c r="I21" s="41">
        <v>59</v>
      </c>
      <c r="J21" s="41">
        <f t="shared" si="0"/>
        <v>59</v>
      </c>
      <c r="K21" s="38"/>
    </row>
    <row r="22" spans="1:11" x14ac:dyDescent="0.35">
      <c r="A22" s="38">
        <v>27</v>
      </c>
      <c r="B22" s="38" t="s">
        <v>1128</v>
      </c>
      <c r="C22" s="38" t="s">
        <v>37</v>
      </c>
      <c r="D22" s="38" t="s">
        <v>6</v>
      </c>
      <c r="E22" s="38" t="s">
        <v>14</v>
      </c>
      <c r="F22" s="38" t="s">
        <v>17</v>
      </c>
      <c r="G22" s="38" t="s">
        <v>9</v>
      </c>
      <c r="H22" s="41">
        <v>0</v>
      </c>
      <c r="I22" s="41">
        <v>0</v>
      </c>
      <c r="J22" s="41">
        <f t="shared" si="0"/>
        <v>0</v>
      </c>
      <c r="K22" s="38"/>
    </row>
    <row r="23" spans="1:11" x14ac:dyDescent="0.35">
      <c r="A23" s="38">
        <v>31</v>
      </c>
      <c r="B23" s="38" t="s">
        <v>12</v>
      </c>
      <c r="C23" s="38" t="s">
        <v>38</v>
      </c>
      <c r="D23" s="38" t="s">
        <v>6</v>
      </c>
      <c r="E23" s="38" t="s">
        <v>14</v>
      </c>
      <c r="F23" s="38" t="s">
        <v>39</v>
      </c>
      <c r="G23" s="38" t="s">
        <v>9</v>
      </c>
      <c r="H23" s="41">
        <v>0</v>
      </c>
      <c r="I23" s="41">
        <v>0</v>
      </c>
      <c r="J23" s="41">
        <f t="shared" si="0"/>
        <v>0</v>
      </c>
      <c r="K23" s="38"/>
    </row>
    <row r="24" spans="1:11" x14ac:dyDescent="0.35">
      <c r="A24" s="38">
        <v>33</v>
      </c>
      <c r="B24" s="38" t="s">
        <v>26</v>
      </c>
      <c r="C24" s="38" t="s">
        <v>40</v>
      </c>
      <c r="D24" s="38" t="s">
        <v>6</v>
      </c>
      <c r="E24" s="38" t="s">
        <v>28</v>
      </c>
      <c r="F24" s="38" t="s">
        <v>29</v>
      </c>
      <c r="G24" s="38" t="s">
        <v>9</v>
      </c>
      <c r="H24" s="41">
        <v>417</v>
      </c>
      <c r="I24" s="41">
        <v>74</v>
      </c>
      <c r="J24" s="41">
        <f t="shared" si="0"/>
        <v>-343</v>
      </c>
      <c r="K24" s="38"/>
    </row>
    <row r="25" spans="1:11" x14ac:dyDescent="0.35">
      <c r="A25" s="38">
        <v>34</v>
      </c>
      <c r="B25" s="38" t="s">
        <v>41</v>
      </c>
      <c r="C25" s="38" t="s">
        <v>42</v>
      </c>
      <c r="D25" s="38" t="s">
        <v>6</v>
      </c>
      <c r="E25" s="38" t="s">
        <v>28</v>
      </c>
      <c r="F25" s="38" t="s">
        <v>43</v>
      </c>
      <c r="G25" s="38" t="s">
        <v>9</v>
      </c>
      <c r="H25" s="41">
        <v>0</v>
      </c>
      <c r="I25" s="41">
        <v>0</v>
      </c>
      <c r="J25" s="41">
        <f t="shared" si="0"/>
        <v>0</v>
      </c>
      <c r="K25" s="38"/>
    </row>
    <row r="26" spans="1:11" x14ac:dyDescent="0.35">
      <c r="A26" s="38">
        <v>35</v>
      </c>
      <c r="B26" s="38" t="s">
        <v>1129</v>
      </c>
      <c r="C26" s="38" t="s">
        <v>44</v>
      </c>
      <c r="D26" s="38" t="s">
        <v>6</v>
      </c>
      <c r="E26" s="38" t="s">
        <v>45</v>
      </c>
      <c r="F26" s="38" t="s">
        <v>46</v>
      </c>
      <c r="G26" s="38" t="s">
        <v>9</v>
      </c>
      <c r="H26" s="41">
        <v>116</v>
      </c>
      <c r="I26" s="41">
        <v>0</v>
      </c>
      <c r="J26" s="41">
        <f t="shared" si="0"/>
        <v>-116</v>
      </c>
      <c r="K26" s="38"/>
    </row>
    <row r="27" spans="1:11" x14ac:dyDescent="0.35">
      <c r="A27" s="38">
        <v>36</v>
      </c>
      <c r="B27" s="38" t="s">
        <v>47</v>
      </c>
      <c r="C27" s="38" t="s">
        <v>48</v>
      </c>
      <c r="D27" s="38" t="s">
        <v>6</v>
      </c>
      <c r="E27" s="38" t="s">
        <v>49</v>
      </c>
      <c r="F27" s="38" t="s">
        <v>50</v>
      </c>
      <c r="G27" s="38" t="s">
        <v>9</v>
      </c>
      <c r="H27" s="41">
        <v>19</v>
      </c>
      <c r="I27" s="41">
        <v>479</v>
      </c>
      <c r="J27" s="41">
        <f t="shared" si="0"/>
        <v>460</v>
      </c>
      <c r="K27" s="38"/>
    </row>
    <row r="28" spans="1:11" x14ac:dyDescent="0.35">
      <c r="A28" s="38">
        <v>38</v>
      </c>
      <c r="B28" s="38" t="s">
        <v>26</v>
      </c>
      <c r="C28" s="38" t="s">
        <v>51</v>
      </c>
      <c r="D28" s="38" t="s">
        <v>6</v>
      </c>
      <c r="E28" s="38" t="s">
        <v>45</v>
      </c>
      <c r="F28" s="38" t="s">
        <v>52</v>
      </c>
      <c r="G28" s="38" t="s">
        <v>9</v>
      </c>
      <c r="H28" s="41">
        <v>409</v>
      </c>
      <c r="I28" s="41">
        <v>86</v>
      </c>
      <c r="J28" s="41">
        <f t="shared" si="0"/>
        <v>-323</v>
      </c>
      <c r="K28" s="38"/>
    </row>
    <row r="29" spans="1:11" x14ac:dyDescent="0.35">
      <c r="A29" s="38">
        <v>39</v>
      </c>
      <c r="B29" s="38" t="s">
        <v>26</v>
      </c>
      <c r="C29" s="38" t="s">
        <v>53</v>
      </c>
      <c r="D29" s="38" t="s">
        <v>6</v>
      </c>
      <c r="E29" s="38" t="s">
        <v>31</v>
      </c>
      <c r="F29" s="38" t="s">
        <v>32</v>
      </c>
      <c r="G29" s="38" t="s">
        <v>9</v>
      </c>
      <c r="H29" s="41">
        <v>649</v>
      </c>
      <c r="I29" s="41">
        <v>198</v>
      </c>
      <c r="J29" s="41">
        <f t="shared" si="0"/>
        <v>-451</v>
      </c>
      <c r="K29" s="38"/>
    </row>
    <row r="30" spans="1:11" x14ac:dyDescent="0.35">
      <c r="A30" s="38">
        <v>40</v>
      </c>
      <c r="B30" s="38" t="s">
        <v>12</v>
      </c>
      <c r="C30" s="38" t="s">
        <v>54</v>
      </c>
      <c r="D30" s="38" t="s">
        <v>6</v>
      </c>
      <c r="E30" s="38" t="s">
        <v>14</v>
      </c>
      <c r="F30" s="38" t="s">
        <v>15</v>
      </c>
      <c r="G30" s="38" t="s">
        <v>9</v>
      </c>
      <c r="H30" s="41">
        <v>0</v>
      </c>
      <c r="I30" s="41">
        <v>43</v>
      </c>
      <c r="J30" s="41">
        <f t="shared" si="0"/>
        <v>43</v>
      </c>
      <c r="K30" s="38"/>
    </row>
    <row r="31" spans="1:11" x14ac:dyDescent="0.35">
      <c r="A31" s="38">
        <v>43</v>
      </c>
      <c r="B31" s="38" t="s">
        <v>12</v>
      </c>
      <c r="C31" s="38" t="s">
        <v>55</v>
      </c>
      <c r="D31" s="38" t="s">
        <v>6</v>
      </c>
      <c r="E31" s="38" t="s">
        <v>14</v>
      </c>
      <c r="F31" s="38" t="s">
        <v>17</v>
      </c>
      <c r="G31" s="38" t="s">
        <v>9</v>
      </c>
      <c r="H31" s="41">
        <v>0</v>
      </c>
      <c r="I31" s="41">
        <v>28</v>
      </c>
      <c r="J31" s="41">
        <f t="shared" si="0"/>
        <v>28</v>
      </c>
      <c r="K31" s="38"/>
    </row>
    <row r="32" spans="1:11" x14ac:dyDescent="0.35">
      <c r="A32" s="38">
        <v>44</v>
      </c>
      <c r="B32" s="38" t="s">
        <v>12</v>
      </c>
      <c r="C32" s="38" t="s">
        <v>56</v>
      </c>
      <c r="D32" s="38" t="s">
        <v>6</v>
      </c>
      <c r="E32" s="38" t="s">
        <v>14</v>
      </c>
      <c r="F32" s="38" t="s">
        <v>57</v>
      </c>
      <c r="G32" s="38" t="s">
        <v>9</v>
      </c>
      <c r="H32" s="41">
        <v>0</v>
      </c>
      <c r="I32" s="41">
        <v>517</v>
      </c>
      <c r="J32" s="41">
        <f t="shared" si="0"/>
        <v>517</v>
      </c>
      <c r="K32" s="38"/>
    </row>
    <row r="33" spans="1:11" x14ac:dyDescent="0.35">
      <c r="A33" s="38">
        <v>45</v>
      </c>
      <c r="B33" s="38" t="s">
        <v>12</v>
      </c>
      <c r="C33" s="38" t="s">
        <v>58</v>
      </c>
      <c r="D33" s="38" t="s">
        <v>6</v>
      </c>
      <c r="E33" s="38" t="s">
        <v>14</v>
      </c>
      <c r="F33" s="38" t="s">
        <v>15</v>
      </c>
      <c r="G33" s="38" t="s">
        <v>9</v>
      </c>
      <c r="H33" s="41">
        <v>30012</v>
      </c>
      <c r="I33" s="41">
        <v>79736</v>
      </c>
      <c r="J33" s="41">
        <f t="shared" si="0"/>
        <v>49724</v>
      </c>
      <c r="K33" s="38"/>
    </row>
    <row r="34" spans="1:11" x14ac:dyDescent="0.35">
      <c r="A34" s="38">
        <v>47</v>
      </c>
      <c r="B34" s="38" t="s">
        <v>59</v>
      </c>
      <c r="C34" s="38" t="s">
        <v>60</v>
      </c>
      <c r="D34" s="38" t="s">
        <v>6</v>
      </c>
      <c r="E34" s="38" t="s">
        <v>61</v>
      </c>
      <c r="F34" s="38" t="s">
        <v>62</v>
      </c>
      <c r="G34" s="38" t="s">
        <v>9</v>
      </c>
      <c r="H34" s="41">
        <v>1</v>
      </c>
      <c r="I34" s="41">
        <v>0</v>
      </c>
      <c r="J34" s="41">
        <f t="shared" si="0"/>
        <v>-1</v>
      </c>
      <c r="K34" s="38"/>
    </row>
    <row r="35" spans="1:11" x14ac:dyDescent="0.35">
      <c r="A35" s="38">
        <v>48</v>
      </c>
      <c r="B35" s="38" t="s">
        <v>59</v>
      </c>
      <c r="C35" s="38" t="s">
        <v>63</v>
      </c>
      <c r="D35" s="38" t="s">
        <v>6</v>
      </c>
      <c r="E35" s="38" t="s">
        <v>61</v>
      </c>
      <c r="F35" s="38" t="s">
        <v>62</v>
      </c>
      <c r="G35" s="38" t="s">
        <v>9</v>
      </c>
      <c r="H35" s="41">
        <v>3</v>
      </c>
      <c r="I35" s="41">
        <v>0</v>
      </c>
      <c r="J35" s="41">
        <f t="shared" si="0"/>
        <v>-3</v>
      </c>
      <c r="K35" s="38"/>
    </row>
    <row r="36" spans="1:11" x14ac:dyDescent="0.35">
      <c r="A36" s="38">
        <v>49</v>
      </c>
      <c r="B36" s="38" t="s">
        <v>59</v>
      </c>
      <c r="C36" s="38" t="s">
        <v>64</v>
      </c>
      <c r="D36" s="38" t="s">
        <v>6</v>
      </c>
      <c r="E36" s="38" t="s">
        <v>61</v>
      </c>
      <c r="F36" s="38" t="s">
        <v>62</v>
      </c>
      <c r="G36" s="38" t="s">
        <v>9</v>
      </c>
      <c r="H36" s="41">
        <v>23</v>
      </c>
      <c r="I36" s="41">
        <v>3452</v>
      </c>
      <c r="J36" s="41">
        <f t="shared" si="0"/>
        <v>3429</v>
      </c>
      <c r="K36" s="38"/>
    </row>
    <row r="37" spans="1:11" x14ac:dyDescent="0.35">
      <c r="A37" s="38">
        <v>50</v>
      </c>
      <c r="B37" s="38" t="s">
        <v>12</v>
      </c>
      <c r="C37" s="38" t="s">
        <v>65</v>
      </c>
      <c r="D37" s="38" t="s">
        <v>6</v>
      </c>
      <c r="E37" s="38" t="s">
        <v>14</v>
      </c>
      <c r="F37" s="38" t="s">
        <v>15</v>
      </c>
      <c r="G37" s="38" t="s">
        <v>9</v>
      </c>
      <c r="H37" s="41">
        <v>77</v>
      </c>
      <c r="I37" s="41">
        <v>1528</v>
      </c>
      <c r="J37" s="41">
        <f t="shared" si="0"/>
        <v>1451</v>
      </c>
      <c r="K37" s="38"/>
    </row>
    <row r="38" spans="1:11" x14ac:dyDescent="0.35">
      <c r="A38" s="38">
        <v>51</v>
      </c>
      <c r="B38" s="38" t="s">
        <v>1130</v>
      </c>
      <c r="C38" s="38" t="s">
        <v>66</v>
      </c>
      <c r="D38" s="38" t="s">
        <v>6</v>
      </c>
      <c r="E38" s="38" t="s">
        <v>67</v>
      </c>
      <c r="F38" s="38" t="s">
        <v>68</v>
      </c>
      <c r="G38" s="38" t="s">
        <v>9</v>
      </c>
      <c r="H38" s="41">
        <v>547</v>
      </c>
      <c r="I38" s="41">
        <v>4324</v>
      </c>
      <c r="J38" s="41">
        <f t="shared" si="0"/>
        <v>3777</v>
      </c>
      <c r="K38" s="38"/>
    </row>
    <row r="39" spans="1:11" x14ac:dyDescent="0.35">
      <c r="A39" s="38">
        <v>52</v>
      </c>
      <c r="B39" s="38" t="s">
        <v>69</v>
      </c>
      <c r="C39" s="38" t="s">
        <v>70</v>
      </c>
      <c r="D39" s="38" t="s">
        <v>6</v>
      </c>
      <c r="E39" s="38" t="s">
        <v>45</v>
      </c>
      <c r="F39" s="38" t="s">
        <v>71</v>
      </c>
      <c r="G39" s="38" t="s">
        <v>9</v>
      </c>
      <c r="H39" s="41">
        <v>346</v>
      </c>
      <c r="I39" s="41">
        <v>5458</v>
      </c>
      <c r="J39" s="41">
        <f t="shared" si="0"/>
        <v>5112</v>
      </c>
      <c r="K39" s="38"/>
    </row>
    <row r="40" spans="1:11" x14ac:dyDescent="0.35">
      <c r="A40" s="38">
        <v>53</v>
      </c>
      <c r="B40" s="38" t="s">
        <v>72</v>
      </c>
      <c r="C40" s="38" t="s">
        <v>352</v>
      </c>
      <c r="D40" s="38" t="s">
        <v>6</v>
      </c>
      <c r="E40" s="38" t="s">
        <v>73</v>
      </c>
      <c r="F40" s="38" t="s">
        <v>74</v>
      </c>
      <c r="G40" s="38" t="s">
        <v>9</v>
      </c>
      <c r="H40" s="41">
        <v>72050</v>
      </c>
      <c r="I40" s="41">
        <v>14003</v>
      </c>
      <c r="J40" s="41">
        <f t="shared" si="0"/>
        <v>-58047</v>
      </c>
      <c r="K40" s="38"/>
    </row>
    <row r="41" spans="1:11" x14ac:dyDescent="0.35">
      <c r="A41" s="38">
        <v>54</v>
      </c>
      <c r="B41" s="38" t="s">
        <v>75</v>
      </c>
      <c r="C41" s="38" t="s">
        <v>1042</v>
      </c>
      <c r="D41" s="38" t="s">
        <v>6</v>
      </c>
      <c r="E41" s="38" t="s">
        <v>28</v>
      </c>
      <c r="F41" s="38" t="s">
        <v>76</v>
      </c>
      <c r="G41" s="38" t="s">
        <v>9</v>
      </c>
      <c r="H41" s="41">
        <v>2</v>
      </c>
      <c r="I41" s="41">
        <v>0</v>
      </c>
      <c r="J41" s="41">
        <f t="shared" si="0"/>
        <v>-2</v>
      </c>
      <c r="K41" s="38"/>
    </row>
    <row r="42" spans="1:11" x14ac:dyDescent="0.35">
      <c r="A42" s="38">
        <v>55</v>
      </c>
      <c r="B42" s="38" t="s">
        <v>75</v>
      </c>
      <c r="C42" s="38" t="s">
        <v>77</v>
      </c>
      <c r="D42" s="38" t="s">
        <v>6</v>
      </c>
      <c r="E42" s="38" t="s">
        <v>28</v>
      </c>
      <c r="F42" s="38" t="s">
        <v>76</v>
      </c>
      <c r="G42" s="38" t="s">
        <v>9</v>
      </c>
      <c r="H42" s="41">
        <v>32459</v>
      </c>
      <c r="I42" s="41">
        <v>6122</v>
      </c>
      <c r="J42" s="41">
        <f t="shared" si="0"/>
        <v>-26337</v>
      </c>
      <c r="K42" s="38"/>
    </row>
    <row r="43" spans="1:11" x14ac:dyDescent="0.35">
      <c r="A43" s="38">
        <v>56</v>
      </c>
      <c r="B43" s="38" t="s">
        <v>78</v>
      </c>
      <c r="C43" s="38" t="s">
        <v>79</v>
      </c>
      <c r="D43" s="38" t="s">
        <v>6</v>
      </c>
      <c r="E43" s="38" t="s">
        <v>31</v>
      </c>
      <c r="F43" s="38" t="s">
        <v>80</v>
      </c>
      <c r="G43" s="38" t="s">
        <v>9</v>
      </c>
      <c r="H43" s="41">
        <v>36690</v>
      </c>
      <c r="I43" s="41">
        <v>9888</v>
      </c>
      <c r="J43" s="41">
        <f t="shared" si="0"/>
        <v>-26802</v>
      </c>
      <c r="K43" s="38"/>
    </row>
    <row r="44" spans="1:11" x14ac:dyDescent="0.35">
      <c r="A44" s="38">
        <v>57</v>
      </c>
      <c r="B44" s="38" t="s">
        <v>1074</v>
      </c>
      <c r="C44" s="38" t="s">
        <v>81</v>
      </c>
      <c r="D44" s="38" t="s">
        <v>6</v>
      </c>
      <c r="E44" s="38" t="s">
        <v>82</v>
      </c>
      <c r="F44" s="38" t="s">
        <v>83</v>
      </c>
      <c r="G44" s="38" t="s">
        <v>9</v>
      </c>
      <c r="H44" s="41">
        <v>0</v>
      </c>
      <c r="I44" s="41">
        <v>98</v>
      </c>
      <c r="J44" s="41">
        <f t="shared" si="0"/>
        <v>98</v>
      </c>
      <c r="K44" s="38"/>
    </row>
    <row r="45" spans="1:11" x14ac:dyDescent="0.35">
      <c r="A45" s="38">
        <v>58</v>
      </c>
      <c r="B45" s="38" t="s">
        <v>1074</v>
      </c>
      <c r="C45" s="38" t="s">
        <v>84</v>
      </c>
      <c r="D45" s="38" t="s">
        <v>6</v>
      </c>
      <c r="E45" s="38" t="s">
        <v>82</v>
      </c>
      <c r="F45" s="38" t="s">
        <v>83</v>
      </c>
      <c r="G45" s="38" t="s">
        <v>9</v>
      </c>
      <c r="H45" s="41">
        <v>0</v>
      </c>
      <c r="I45" s="41">
        <v>0</v>
      </c>
      <c r="J45" s="41">
        <f t="shared" si="0"/>
        <v>0</v>
      </c>
      <c r="K45" s="38"/>
    </row>
    <row r="46" spans="1:11" x14ac:dyDescent="0.35">
      <c r="A46" s="38">
        <v>59</v>
      </c>
      <c r="B46" s="38" t="s">
        <v>1074</v>
      </c>
      <c r="C46" s="38" t="s">
        <v>85</v>
      </c>
      <c r="D46" s="38" t="s">
        <v>6</v>
      </c>
      <c r="E46" s="38" t="s">
        <v>82</v>
      </c>
      <c r="F46" s="38" t="s">
        <v>83</v>
      </c>
      <c r="G46" s="38" t="s">
        <v>9</v>
      </c>
      <c r="H46" s="41">
        <v>35136</v>
      </c>
      <c r="I46" s="41">
        <v>10893</v>
      </c>
      <c r="J46" s="41">
        <f t="shared" si="0"/>
        <v>-24243</v>
      </c>
      <c r="K46" s="38"/>
    </row>
    <row r="47" spans="1:11" x14ac:dyDescent="0.35">
      <c r="A47" s="38">
        <v>60</v>
      </c>
      <c r="B47" s="38" t="s">
        <v>1074</v>
      </c>
      <c r="C47" s="38" t="s">
        <v>86</v>
      </c>
      <c r="D47" s="38" t="s">
        <v>6</v>
      </c>
      <c r="E47" s="38" t="s">
        <v>82</v>
      </c>
      <c r="F47" s="38" t="s">
        <v>83</v>
      </c>
      <c r="G47" s="38" t="s">
        <v>9</v>
      </c>
      <c r="H47" s="41">
        <v>0</v>
      </c>
      <c r="I47" s="41">
        <v>121</v>
      </c>
      <c r="J47" s="41">
        <f t="shared" si="0"/>
        <v>121</v>
      </c>
      <c r="K47" s="38"/>
    </row>
    <row r="48" spans="1:11" x14ac:dyDescent="0.35">
      <c r="A48" s="38">
        <v>61</v>
      </c>
      <c r="B48" s="38" t="s">
        <v>1074</v>
      </c>
      <c r="C48" s="38" t="s">
        <v>87</v>
      </c>
      <c r="D48" s="38" t="s">
        <v>6</v>
      </c>
      <c r="E48" s="38" t="s">
        <v>82</v>
      </c>
      <c r="F48" s="38" t="s">
        <v>83</v>
      </c>
      <c r="G48" s="38" t="s">
        <v>9</v>
      </c>
      <c r="H48" s="41">
        <v>0</v>
      </c>
      <c r="I48" s="41">
        <v>7</v>
      </c>
      <c r="J48" s="41">
        <f t="shared" si="0"/>
        <v>7</v>
      </c>
      <c r="K48" s="38"/>
    </row>
    <row r="49" spans="1:11" x14ac:dyDescent="0.35">
      <c r="A49" s="38">
        <v>63</v>
      </c>
      <c r="B49" s="38" t="s">
        <v>88</v>
      </c>
      <c r="C49" s="38" t="s">
        <v>89</v>
      </c>
      <c r="D49" s="38" t="s">
        <v>6</v>
      </c>
      <c r="E49" s="38" t="s">
        <v>90</v>
      </c>
      <c r="F49" s="38" t="s">
        <v>91</v>
      </c>
      <c r="G49" s="38" t="s">
        <v>9</v>
      </c>
      <c r="H49" s="41">
        <v>329</v>
      </c>
      <c r="I49" s="41">
        <v>16696</v>
      </c>
      <c r="J49" s="41">
        <f t="shared" si="0"/>
        <v>16367</v>
      </c>
      <c r="K49" s="38"/>
    </row>
    <row r="50" spans="1:11" x14ac:dyDescent="0.35">
      <c r="A50" s="38">
        <v>64</v>
      </c>
      <c r="B50" s="38" t="s">
        <v>88</v>
      </c>
      <c r="C50" s="38" t="s">
        <v>92</v>
      </c>
      <c r="D50" s="38" t="s">
        <v>6</v>
      </c>
      <c r="E50" s="38" t="s">
        <v>90</v>
      </c>
      <c r="F50" s="38" t="s">
        <v>91</v>
      </c>
      <c r="G50" s="38" t="s">
        <v>9</v>
      </c>
      <c r="H50" s="41">
        <v>0</v>
      </c>
      <c r="I50" s="41">
        <v>0</v>
      </c>
      <c r="J50" s="41">
        <f t="shared" si="0"/>
        <v>0</v>
      </c>
      <c r="K50" s="38"/>
    </row>
    <row r="51" spans="1:11" x14ac:dyDescent="0.35">
      <c r="A51" s="38">
        <v>65</v>
      </c>
      <c r="B51" s="38" t="s">
        <v>351</v>
      </c>
      <c r="C51" s="38" t="s">
        <v>93</v>
      </c>
      <c r="D51" s="38" t="s">
        <v>6</v>
      </c>
      <c r="E51" s="38" t="s">
        <v>28</v>
      </c>
      <c r="F51" s="38" t="s">
        <v>94</v>
      </c>
      <c r="G51" s="38" t="s">
        <v>9</v>
      </c>
      <c r="H51" s="41">
        <v>166</v>
      </c>
      <c r="I51" s="41">
        <v>0</v>
      </c>
      <c r="J51" s="41">
        <f t="shared" si="0"/>
        <v>-166</v>
      </c>
      <c r="K51" s="38"/>
    </row>
    <row r="52" spans="1:11" x14ac:dyDescent="0.35">
      <c r="A52" s="38">
        <v>68</v>
      </c>
      <c r="B52" s="38" t="s">
        <v>1131</v>
      </c>
      <c r="C52" s="38" t="s">
        <v>96</v>
      </c>
      <c r="D52" s="38" t="s">
        <v>6</v>
      </c>
      <c r="E52" s="38" t="s">
        <v>97</v>
      </c>
      <c r="F52" s="38" t="s">
        <v>98</v>
      </c>
      <c r="G52" s="38" t="s">
        <v>9</v>
      </c>
      <c r="H52" s="41">
        <v>5476</v>
      </c>
      <c r="I52" s="41">
        <v>19871</v>
      </c>
      <c r="J52" s="41">
        <f t="shared" si="0"/>
        <v>14395</v>
      </c>
      <c r="K52" s="38"/>
    </row>
    <row r="53" spans="1:11" x14ac:dyDescent="0.35">
      <c r="A53" s="38">
        <v>69</v>
      </c>
      <c r="B53" s="38" t="s">
        <v>95</v>
      </c>
      <c r="C53" s="38" t="s">
        <v>99</v>
      </c>
      <c r="D53" s="38" t="s">
        <v>6</v>
      </c>
      <c r="E53" s="38" t="s">
        <v>97</v>
      </c>
      <c r="F53" s="38" t="s">
        <v>98</v>
      </c>
      <c r="G53" s="38" t="s">
        <v>9</v>
      </c>
      <c r="H53" s="41">
        <v>0</v>
      </c>
      <c r="I53" s="41">
        <v>0</v>
      </c>
      <c r="J53" s="41">
        <f t="shared" si="0"/>
        <v>0</v>
      </c>
      <c r="K53" s="38"/>
    </row>
    <row r="54" spans="1:11" x14ac:dyDescent="0.35">
      <c r="A54" s="38">
        <v>70</v>
      </c>
      <c r="B54" s="38" t="s">
        <v>100</v>
      </c>
      <c r="C54" s="38" t="s">
        <v>101</v>
      </c>
      <c r="D54" s="38" t="s">
        <v>6</v>
      </c>
      <c r="E54" s="38" t="s">
        <v>102</v>
      </c>
      <c r="F54" s="38" t="s">
        <v>103</v>
      </c>
      <c r="G54" s="38" t="s">
        <v>9</v>
      </c>
      <c r="H54" s="41">
        <v>1773</v>
      </c>
      <c r="I54" s="41">
        <v>29880</v>
      </c>
      <c r="J54" s="41">
        <f t="shared" si="0"/>
        <v>28107</v>
      </c>
      <c r="K54" s="38"/>
    </row>
    <row r="55" spans="1:11" x14ac:dyDescent="0.35">
      <c r="A55" s="38">
        <v>71</v>
      </c>
      <c r="B55" s="38" t="s">
        <v>1132</v>
      </c>
      <c r="C55" s="38" t="s">
        <v>104</v>
      </c>
      <c r="D55" s="38" t="s">
        <v>6</v>
      </c>
      <c r="E55" s="38" t="s">
        <v>102</v>
      </c>
      <c r="F55" s="38" t="s">
        <v>103</v>
      </c>
      <c r="G55" s="38" t="s">
        <v>9</v>
      </c>
      <c r="H55" s="41">
        <v>0</v>
      </c>
      <c r="I55" s="41">
        <v>0</v>
      </c>
      <c r="J55" s="41">
        <f t="shared" si="0"/>
        <v>0</v>
      </c>
      <c r="K55" s="38"/>
    </row>
    <row r="56" spans="1:11" x14ac:dyDescent="0.35">
      <c r="A56" s="38">
        <v>72</v>
      </c>
      <c r="B56" s="38" t="s">
        <v>1132</v>
      </c>
      <c r="C56" s="38" t="s">
        <v>105</v>
      </c>
      <c r="D56" s="38" t="s">
        <v>6</v>
      </c>
      <c r="E56" s="38" t="s">
        <v>102</v>
      </c>
      <c r="F56" s="38" t="s">
        <v>103</v>
      </c>
      <c r="G56" s="38" t="s">
        <v>9</v>
      </c>
      <c r="H56" s="41">
        <v>0</v>
      </c>
      <c r="I56" s="41">
        <v>0</v>
      </c>
      <c r="J56" s="41">
        <f t="shared" si="0"/>
        <v>0</v>
      </c>
      <c r="K56" s="38"/>
    </row>
    <row r="57" spans="1:11" x14ac:dyDescent="0.35">
      <c r="A57" s="38">
        <v>73</v>
      </c>
      <c r="B57" s="38" t="s">
        <v>1133</v>
      </c>
      <c r="C57" s="38" t="s">
        <v>106</v>
      </c>
      <c r="D57" s="38" t="s">
        <v>6</v>
      </c>
      <c r="E57" s="38" t="s">
        <v>82</v>
      </c>
      <c r="F57" s="38" t="s">
        <v>107</v>
      </c>
      <c r="G57" s="38" t="s">
        <v>9</v>
      </c>
      <c r="H57" s="41">
        <v>0</v>
      </c>
      <c r="I57" s="41">
        <v>0</v>
      </c>
      <c r="J57" s="41">
        <f t="shared" si="0"/>
        <v>0</v>
      </c>
      <c r="K57" s="38"/>
    </row>
    <row r="58" spans="1:11" x14ac:dyDescent="0.35">
      <c r="A58" s="38">
        <v>74</v>
      </c>
      <c r="B58" s="38" t="s">
        <v>1133</v>
      </c>
      <c r="C58" s="38" t="s">
        <v>108</v>
      </c>
      <c r="D58" s="38" t="s">
        <v>6</v>
      </c>
      <c r="E58" s="38" t="s">
        <v>82</v>
      </c>
      <c r="F58" s="38" t="s">
        <v>107</v>
      </c>
      <c r="G58" s="38" t="s">
        <v>9</v>
      </c>
      <c r="H58" s="41">
        <v>0</v>
      </c>
      <c r="I58" s="41">
        <v>0</v>
      </c>
      <c r="J58" s="41">
        <f t="shared" si="0"/>
        <v>0</v>
      </c>
      <c r="K58" s="38"/>
    </row>
    <row r="59" spans="1:11" x14ac:dyDescent="0.35">
      <c r="A59" s="38">
        <v>75</v>
      </c>
      <c r="B59" s="38" t="s">
        <v>109</v>
      </c>
      <c r="C59" s="38" t="s">
        <v>110</v>
      </c>
      <c r="D59" s="38" t="s">
        <v>6</v>
      </c>
      <c r="E59" s="38" t="s">
        <v>97</v>
      </c>
      <c r="F59" s="38" t="s">
        <v>111</v>
      </c>
      <c r="G59" s="38" t="s">
        <v>9</v>
      </c>
      <c r="H59" s="41">
        <v>0</v>
      </c>
      <c r="I59" s="41">
        <v>0</v>
      </c>
      <c r="J59" s="41">
        <f t="shared" si="0"/>
        <v>0</v>
      </c>
      <c r="K59" s="38"/>
    </row>
    <row r="60" spans="1:11" x14ac:dyDescent="0.35">
      <c r="A60" s="38">
        <v>76</v>
      </c>
      <c r="B60" s="38" t="s">
        <v>109</v>
      </c>
      <c r="C60" s="38" t="s">
        <v>112</v>
      </c>
      <c r="D60" s="38" t="s">
        <v>6</v>
      </c>
      <c r="E60" s="38" t="s">
        <v>97</v>
      </c>
      <c r="F60" s="38" t="s">
        <v>111</v>
      </c>
      <c r="G60" s="38" t="s">
        <v>9</v>
      </c>
      <c r="H60" s="41">
        <v>5</v>
      </c>
      <c r="I60" s="41">
        <v>3360</v>
      </c>
      <c r="J60" s="41">
        <f t="shared" si="0"/>
        <v>3355</v>
      </c>
      <c r="K60" s="38"/>
    </row>
    <row r="61" spans="1:11" x14ac:dyDescent="0.35">
      <c r="A61" s="38">
        <v>77</v>
      </c>
      <c r="B61" s="38" t="s">
        <v>1134</v>
      </c>
      <c r="C61" s="38" t="s">
        <v>113</v>
      </c>
      <c r="D61" s="38" t="s">
        <v>6</v>
      </c>
      <c r="E61" s="38" t="s">
        <v>31</v>
      </c>
      <c r="F61" s="38" t="s">
        <v>114</v>
      </c>
      <c r="G61" s="38" t="s">
        <v>9</v>
      </c>
      <c r="H61" s="41">
        <v>520</v>
      </c>
      <c r="I61" s="41">
        <v>176</v>
      </c>
      <c r="J61" s="41">
        <f t="shared" si="0"/>
        <v>-344</v>
      </c>
      <c r="K61" s="38"/>
    </row>
    <row r="62" spans="1:11" x14ac:dyDescent="0.35">
      <c r="A62" s="38">
        <v>78</v>
      </c>
      <c r="B62" s="38" t="s">
        <v>115</v>
      </c>
      <c r="C62" s="38" t="s">
        <v>116</v>
      </c>
      <c r="D62" s="38" t="s">
        <v>6</v>
      </c>
      <c r="E62" s="38" t="s">
        <v>117</v>
      </c>
      <c r="F62" s="38" t="s">
        <v>118</v>
      </c>
      <c r="G62" s="38" t="s">
        <v>9</v>
      </c>
      <c r="H62" s="41">
        <v>11817</v>
      </c>
      <c r="I62" s="41">
        <v>5592</v>
      </c>
      <c r="J62" s="41">
        <f t="shared" si="0"/>
        <v>-6225</v>
      </c>
      <c r="K62" s="38"/>
    </row>
    <row r="63" spans="1:11" x14ac:dyDescent="0.35">
      <c r="A63" s="38">
        <v>79</v>
      </c>
      <c r="B63" s="38" t="s">
        <v>119</v>
      </c>
      <c r="C63" s="38" t="s">
        <v>120</v>
      </c>
      <c r="D63" s="38" t="s">
        <v>6</v>
      </c>
      <c r="E63" s="38" t="s">
        <v>90</v>
      </c>
      <c r="F63" s="38" t="s">
        <v>121</v>
      </c>
      <c r="G63" s="38" t="s">
        <v>9</v>
      </c>
      <c r="H63" s="41">
        <v>267</v>
      </c>
      <c r="I63" s="41">
        <v>2480</v>
      </c>
      <c r="J63" s="41">
        <f t="shared" si="0"/>
        <v>2213</v>
      </c>
      <c r="K63" s="38"/>
    </row>
    <row r="64" spans="1:11" x14ac:dyDescent="0.35">
      <c r="A64" s="38">
        <v>80</v>
      </c>
      <c r="B64" s="38" t="s">
        <v>1135</v>
      </c>
      <c r="C64" s="38" t="s">
        <v>122</v>
      </c>
      <c r="D64" s="38" t="s">
        <v>6</v>
      </c>
      <c r="E64" s="38" t="s">
        <v>123</v>
      </c>
      <c r="F64" s="38" t="s">
        <v>124</v>
      </c>
      <c r="G64" s="38" t="s">
        <v>9</v>
      </c>
      <c r="H64" s="41">
        <v>58</v>
      </c>
      <c r="I64" s="41">
        <v>1373</v>
      </c>
      <c r="J64" s="41">
        <f t="shared" si="0"/>
        <v>1315</v>
      </c>
      <c r="K64" s="38"/>
    </row>
    <row r="65" spans="1:11" x14ac:dyDescent="0.35">
      <c r="A65" s="38">
        <v>81</v>
      </c>
      <c r="B65" s="38" t="s">
        <v>125</v>
      </c>
      <c r="C65" s="38" t="s">
        <v>126</v>
      </c>
      <c r="D65" s="38" t="s">
        <v>6</v>
      </c>
      <c r="E65" s="38" t="s">
        <v>7</v>
      </c>
      <c r="F65" s="38" t="s">
        <v>127</v>
      </c>
      <c r="G65" s="38" t="s">
        <v>9</v>
      </c>
      <c r="H65" s="41">
        <v>1110</v>
      </c>
      <c r="I65" s="41">
        <v>0</v>
      </c>
      <c r="J65" s="41">
        <f t="shared" si="0"/>
        <v>-1110</v>
      </c>
      <c r="K65" s="38"/>
    </row>
    <row r="66" spans="1:11" x14ac:dyDescent="0.35">
      <c r="A66" s="38">
        <v>82</v>
      </c>
      <c r="B66" s="38" t="s">
        <v>125</v>
      </c>
      <c r="C66" s="38" t="s">
        <v>128</v>
      </c>
      <c r="D66" s="38" t="s">
        <v>6</v>
      </c>
      <c r="E66" s="38" t="s">
        <v>7</v>
      </c>
      <c r="F66" s="38" t="s">
        <v>127</v>
      </c>
      <c r="G66" s="38" t="s">
        <v>9</v>
      </c>
      <c r="H66" s="41">
        <v>309</v>
      </c>
      <c r="I66" s="41">
        <v>0</v>
      </c>
      <c r="J66" s="41">
        <f t="shared" si="0"/>
        <v>-309</v>
      </c>
      <c r="K66" s="38"/>
    </row>
    <row r="67" spans="1:11" x14ac:dyDescent="0.35">
      <c r="A67" s="38">
        <v>83</v>
      </c>
      <c r="B67" s="38" t="s">
        <v>129</v>
      </c>
      <c r="C67" s="38" t="s">
        <v>130</v>
      </c>
      <c r="D67" s="38" t="s">
        <v>6</v>
      </c>
      <c r="E67" s="38" t="s">
        <v>14</v>
      </c>
      <c r="F67" s="38" t="s">
        <v>131</v>
      </c>
      <c r="G67" s="38" t="s">
        <v>9</v>
      </c>
      <c r="H67" s="41">
        <v>5310</v>
      </c>
      <c r="I67" s="41">
        <v>1412</v>
      </c>
      <c r="J67" s="41">
        <f t="shared" si="0"/>
        <v>-3898</v>
      </c>
      <c r="K67" s="38"/>
    </row>
    <row r="68" spans="1:11" x14ac:dyDescent="0.35">
      <c r="A68" s="38">
        <v>85</v>
      </c>
      <c r="B68" s="38" t="s">
        <v>132</v>
      </c>
      <c r="C68" s="38" t="s">
        <v>133</v>
      </c>
      <c r="D68" s="38" t="s">
        <v>6</v>
      </c>
      <c r="E68" s="38" t="s">
        <v>134</v>
      </c>
      <c r="F68" s="38" t="s">
        <v>135</v>
      </c>
      <c r="G68" s="38" t="s">
        <v>9</v>
      </c>
      <c r="H68" s="41">
        <v>0</v>
      </c>
      <c r="I68" s="41">
        <v>72</v>
      </c>
      <c r="J68" s="41">
        <f t="shared" si="0"/>
        <v>72</v>
      </c>
      <c r="K68" s="38"/>
    </row>
    <row r="69" spans="1:11" x14ac:dyDescent="0.35">
      <c r="A69" s="38">
        <v>86</v>
      </c>
      <c r="B69" s="38" t="s">
        <v>132</v>
      </c>
      <c r="C69" s="38" t="s">
        <v>136</v>
      </c>
      <c r="D69" s="38" t="s">
        <v>6</v>
      </c>
      <c r="E69" s="38" t="s">
        <v>134</v>
      </c>
      <c r="F69" s="38" t="s">
        <v>135</v>
      </c>
      <c r="G69" s="38" t="s">
        <v>9</v>
      </c>
      <c r="H69" s="41">
        <v>0</v>
      </c>
      <c r="I69" s="41">
        <v>0</v>
      </c>
      <c r="J69" s="41">
        <f t="shared" si="0"/>
        <v>0</v>
      </c>
      <c r="K69" s="38"/>
    </row>
    <row r="70" spans="1:11" x14ac:dyDescent="0.35">
      <c r="A70" s="38">
        <v>88</v>
      </c>
      <c r="B70" s="38" t="s">
        <v>132</v>
      </c>
      <c r="C70" s="38" t="s">
        <v>137</v>
      </c>
      <c r="D70" s="38" t="s">
        <v>6</v>
      </c>
      <c r="E70" s="38" t="s">
        <v>134</v>
      </c>
      <c r="F70" s="38" t="s">
        <v>135</v>
      </c>
      <c r="G70" s="38" t="s">
        <v>9</v>
      </c>
      <c r="H70" s="41">
        <v>0</v>
      </c>
      <c r="I70" s="41">
        <v>0</v>
      </c>
      <c r="J70" s="41">
        <f t="shared" ref="J70:J133" si="1">I70-H70</f>
        <v>0</v>
      </c>
      <c r="K70" s="38"/>
    </row>
    <row r="71" spans="1:11" x14ac:dyDescent="0.35">
      <c r="A71" s="38">
        <v>89</v>
      </c>
      <c r="B71" s="38" t="s">
        <v>138</v>
      </c>
      <c r="C71" s="38" t="s">
        <v>139</v>
      </c>
      <c r="D71" s="38" t="s">
        <v>6</v>
      </c>
      <c r="E71" s="38" t="s">
        <v>14</v>
      </c>
      <c r="F71" s="38" t="s">
        <v>140</v>
      </c>
      <c r="G71" s="38" t="s">
        <v>9</v>
      </c>
      <c r="H71" s="41">
        <v>0</v>
      </c>
      <c r="I71" s="41">
        <v>575</v>
      </c>
      <c r="J71" s="41">
        <f t="shared" si="1"/>
        <v>575</v>
      </c>
      <c r="K71" s="38"/>
    </row>
    <row r="72" spans="1:11" x14ac:dyDescent="0.35">
      <c r="A72" s="38">
        <v>90</v>
      </c>
      <c r="B72" s="38" t="s">
        <v>78</v>
      </c>
      <c r="C72" s="38" t="s">
        <v>141</v>
      </c>
      <c r="D72" s="38" t="s">
        <v>6</v>
      </c>
      <c r="E72" s="38" t="s">
        <v>31</v>
      </c>
      <c r="F72" s="38" t="s">
        <v>80</v>
      </c>
      <c r="G72" s="38" t="s">
        <v>9</v>
      </c>
      <c r="H72" s="41">
        <v>8</v>
      </c>
      <c r="I72" s="41">
        <v>1</v>
      </c>
      <c r="J72" s="41">
        <f t="shared" si="1"/>
        <v>-7</v>
      </c>
      <c r="K72" s="38"/>
    </row>
    <row r="73" spans="1:11" x14ac:dyDescent="0.35">
      <c r="A73" s="38">
        <v>91</v>
      </c>
      <c r="B73" s="38" t="s">
        <v>142</v>
      </c>
      <c r="C73" s="38" t="s">
        <v>1043</v>
      </c>
      <c r="D73" s="38" t="s">
        <v>6</v>
      </c>
      <c r="E73" s="38" t="s">
        <v>123</v>
      </c>
      <c r="F73" s="38" t="s">
        <v>143</v>
      </c>
      <c r="G73" s="38" t="s">
        <v>9</v>
      </c>
      <c r="H73" s="41">
        <v>188</v>
      </c>
      <c r="I73" s="41">
        <v>1970</v>
      </c>
      <c r="J73" s="41">
        <f t="shared" si="1"/>
        <v>1782</v>
      </c>
      <c r="K73" s="38"/>
    </row>
    <row r="74" spans="1:11" x14ac:dyDescent="0.35">
      <c r="A74" s="38">
        <v>92</v>
      </c>
      <c r="B74" s="38" t="s">
        <v>144</v>
      </c>
      <c r="C74" s="38" t="s">
        <v>145</v>
      </c>
      <c r="D74" s="38" t="s">
        <v>6</v>
      </c>
      <c r="E74" s="38" t="s">
        <v>123</v>
      </c>
      <c r="F74" s="38" t="s">
        <v>146</v>
      </c>
      <c r="G74" s="38" t="s">
        <v>9</v>
      </c>
      <c r="H74" s="41">
        <v>241</v>
      </c>
      <c r="I74" s="41">
        <v>1726</v>
      </c>
      <c r="J74" s="41">
        <f t="shared" si="1"/>
        <v>1485</v>
      </c>
      <c r="K74" s="38"/>
    </row>
    <row r="75" spans="1:11" x14ac:dyDescent="0.35">
      <c r="A75" s="38">
        <v>93</v>
      </c>
      <c r="B75" s="38" t="s">
        <v>144</v>
      </c>
      <c r="C75" s="38" t="s">
        <v>147</v>
      </c>
      <c r="D75" s="38" t="s">
        <v>6</v>
      </c>
      <c r="E75" s="38" t="s">
        <v>123</v>
      </c>
      <c r="F75" s="38" t="s">
        <v>146</v>
      </c>
      <c r="G75" s="38" t="s">
        <v>9</v>
      </c>
      <c r="H75" s="41">
        <v>38</v>
      </c>
      <c r="I75" s="41">
        <v>4</v>
      </c>
      <c r="J75" s="41">
        <f t="shared" si="1"/>
        <v>-34</v>
      </c>
      <c r="K75" s="38"/>
    </row>
    <row r="76" spans="1:11" x14ac:dyDescent="0.35">
      <c r="A76" s="38">
        <v>94</v>
      </c>
      <c r="B76" s="38" t="s">
        <v>1136</v>
      </c>
      <c r="C76" s="38" t="s">
        <v>149</v>
      </c>
      <c r="D76" s="38" t="s">
        <v>6</v>
      </c>
      <c r="E76" s="38" t="s">
        <v>14</v>
      </c>
      <c r="F76" s="38" t="s">
        <v>150</v>
      </c>
      <c r="G76" s="38" t="s">
        <v>9</v>
      </c>
      <c r="H76" s="41">
        <v>0</v>
      </c>
      <c r="I76" s="41">
        <v>0</v>
      </c>
      <c r="J76" s="41">
        <f t="shared" si="1"/>
        <v>0</v>
      </c>
      <c r="K76" s="38"/>
    </row>
    <row r="77" spans="1:11" x14ac:dyDescent="0.35">
      <c r="A77" s="38">
        <v>95</v>
      </c>
      <c r="B77" s="38" t="s">
        <v>1136</v>
      </c>
      <c r="C77" s="38" t="s">
        <v>151</v>
      </c>
      <c r="D77" s="38" t="s">
        <v>6</v>
      </c>
      <c r="E77" s="38" t="s">
        <v>14</v>
      </c>
      <c r="F77" s="38" t="s">
        <v>150</v>
      </c>
      <c r="G77" s="38" t="s">
        <v>9</v>
      </c>
      <c r="H77" s="41">
        <v>0</v>
      </c>
      <c r="I77" s="41">
        <v>0</v>
      </c>
      <c r="J77" s="41">
        <f t="shared" si="1"/>
        <v>0</v>
      </c>
      <c r="K77" s="38"/>
    </row>
    <row r="78" spans="1:11" x14ac:dyDescent="0.35">
      <c r="A78" s="38">
        <v>96</v>
      </c>
      <c r="B78" s="38" t="s">
        <v>1129</v>
      </c>
      <c r="C78" s="38" t="s">
        <v>152</v>
      </c>
      <c r="D78" s="38" t="s">
        <v>6</v>
      </c>
      <c r="E78" s="38" t="s">
        <v>153</v>
      </c>
      <c r="F78" s="38" t="s">
        <v>154</v>
      </c>
      <c r="G78" s="38" t="s">
        <v>9</v>
      </c>
      <c r="H78" s="41">
        <v>290</v>
      </c>
      <c r="I78" s="41">
        <v>3458</v>
      </c>
      <c r="J78" s="41">
        <f t="shared" si="1"/>
        <v>3168</v>
      </c>
      <c r="K78" s="38"/>
    </row>
    <row r="79" spans="1:11" x14ac:dyDescent="0.35">
      <c r="A79" s="38">
        <v>97</v>
      </c>
      <c r="B79" s="38" t="s">
        <v>155</v>
      </c>
      <c r="C79" s="38" t="s">
        <v>156</v>
      </c>
      <c r="D79" s="38" t="s">
        <v>6</v>
      </c>
      <c r="E79" s="38" t="s">
        <v>73</v>
      </c>
      <c r="F79" s="38" t="s">
        <v>157</v>
      </c>
      <c r="G79" s="38" t="s">
        <v>9</v>
      </c>
      <c r="H79" s="41">
        <v>1178</v>
      </c>
      <c r="I79" s="41">
        <v>7505</v>
      </c>
      <c r="J79" s="41">
        <f t="shared" si="1"/>
        <v>6327</v>
      </c>
      <c r="K79" s="38"/>
    </row>
    <row r="80" spans="1:11" x14ac:dyDescent="0.35">
      <c r="A80" s="38">
        <v>98</v>
      </c>
      <c r="B80" s="38" t="s">
        <v>1137</v>
      </c>
      <c r="C80" s="38" t="s">
        <v>158</v>
      </c>
      <c r="D80" s="38" t="s">
        <v>6</v>
      </c>
      <c r="E80" s="38" t="s">
        <v>28</v>
      </c>
      <c r="F80" s="38" t="s">
        <v>159</v>
      </c>
      <c r="G80" s="38" t="s">
        <v>9</v>
      </c>
      <c r="H80" s="41">
        <v>0</v>
      </c>
      <c r="I80" s="41">
        <v>21</v>
      </c>
      <c r="J80" s="41">
        <f t="shared" si="1"/>
        <v>21</v>
      </c>
      <c r="K80" s="38"/>
    </row>
    <row r="81" spans="1:11" x14ac:dyDescent="0.35">
      <c r="A81" s="38">
        <v>99</v>
      </c>
      <c r="B81" s="38" t="s">
        <v>1137</v>
      </c>
      <c r="C81" s="38" t="s">
        <v>160</v>
      </c>
      <c r="D81" s="38" t="s">
        <v>6</v>
      </c>
      <c r="E81" s="38" t="s">
        <v>28</v>
      </c>
      <c r="F81" s="38" t="s">
        <v>159</v>
      </c>
      <c r="G81" s="38" t="s">
        <v>9</v>
      </c>
      <c r="H81" s="41">
        <v>0</v>
      </c>
      <c r="I81" s="41">
        <v>0</v>
      </c>
      <c r="J81" s="41">
        <f t="shared" si="1"/>
        <v>0</v>
      </c>
      <c r="K81" s="38"/>
    </row>
    <row r="82" spans="1:11" x14ac:dyDescent="0.35">
      <c r="A82" s="38">
        <v>100</v>
      </c>
      <c r="B82" s="38" t="s">
        <v>1075</v>
      </c>
      <c r="C82" s="38" t="s">
        <v>161</v>
      </c>
      <c r="D82" s="38" t="s">
        <v>6</v>
      </c>
      <c r="E82" s="38" t="s">
        <v>28</v>
      </c>
      <c r="F82" s="38" t="s">
        <v>159</v>
      </c>
      <c r="G82" s="38" t="s">
        <v>9</v>
      </c>
      <c r="H82" s="41">
        <v>0</v>
      </c>
      <c r="I82" s="41">
        <v>11402</v>
      </c>
      <c r="J82" s="41">
        <f t="shared" si="1"/>
        <v>11402</v>
      </c>
      <c r="K82" s="38"/>
    </row>
    <row r="83" spans="1:11" x14ac:dyDescent="0.35">
      <c r="A83" s="38">
        <v>101</v>
      </c>
      <c r="B83" s="38" t="s">
        <v>1138</v>
      </c>
      <c r="C83" s="38" t="s">
        <v>163</v>
      </c>
      <c r="D83" s="38" t="s">
        <v>6</v>
      </c>
      <c r="E83" s="38" t="s">
        <v>82</v>
      </c>
      <c r="F83" s="38" t="s">
        <v>164</v>
      </c>
      <c r="G83" s="38" t="s">
        <v>9</v>
      </c>
      <c r="H83" s="41">
        <v>307</v>
      </c>
      <c r="I83" s="41">
        <v>21</v>
      </c>
      <c r="J83" s="41">
        <f t="shared" si="1"/>
        <v>-286</v>
      </c>
      <c r="K83" s="38"/>
    </row>
    <row r="84" spans="1:11" x14ac:dyDescent="0.35">
      <c r="A84" s="38">
        <v>102</v>
      </c>
      <c r="B84" s="38" t="s">
        <v>162</v>
      </c>
      <c r="C84" s="38" t="s">
        <v>165</v>
      </c>
      <c r="D84" s="38" t="s">
        <v>6</v>
      </c>
      <c r="E84" s="38" t="s">
        <v>82</v>
      </c>
      <c r="F84" s="38" t="s">
        <v>166</v>
      </c>
      <c r="G84" s="38" t="s">
        <v>9</v>
      </c>
      <c r="H84" s="41">
        <v>0</v>
      </c>
      <c r="I84" s="41">
        <v>0</v>
      </c>
      <c r="J84" s="41">
        <f t="shared" si="1"/>
        <v>0</v>
      </c>
      <c r="K84" s="38"/>
    </row>
    <row r="85" spans="1:11" x14ac:dyDescent="0.35">
      <c r="A85" s="38">
        <v>103</v>
      </c>
      <c r="B85" s="38" t="s">
        <v>1139</v>
      </c>
      <c r="C85" s="38" t="s">
        <v>167</v>
      </c>
      <c r="D85" s="38" t="s">
        <v>6</v>
      </c>
      <c r="E85" s="38" t="s">
        <v>123</v>
      </c>
      <c r="F85" s="38" t="s">
        <v>168</v>
      </c>
      <c r="G85" s="38" t="s">
        <v>9</v>
      </c>
      <c r="H85" s="41">
        <v>0</v>
      </c>
      <c r="I85" s="41">
        <v>1485</v>
      </c>
      <c r="J85" s="41">
        <f t="shared" si="1"/>
        <v>1485</v>
      </c>
      <c r="K85" s="38"/>
    </row>
    <row r="86" spans="1:11" x14ac:dyDescent="0.35">
      <c r="A86" s="38">
        <v>106</v>
      </c>
      <c r="B86" s="38" t="s">
        <v>162</v>
      </c>
      <c r="C86" s="38" t="s">
        <v>169</v>
      </c>
      <c r="D86" s="38" t="s">
        <v>6</v>
      </c>
      <c r="E86" s="38" t="s">
        <v>82</v>
      </c>
      <c r="F86" s="38" t="s">
        <v>166</v>
      </c>
      <c r="G86" s="38" t="s">
        <v>9</v>
      </c>
      <c r="H86" s="41">
        <v>0</v>
      </c>
      <c r="I86" s="41">
        <v>209</v>
      </c>
      <c r="J86" s="41">
        <f t="shared" si="1"/>
        <v>209</v>
      </c>
      <c r="K86" s="38"/>
    </row>
    <row r="87" spans="1:11" x14ac:dyDescent="0.35">
      <c r="A87" s="38">
        <v>107</v>
      </c>
      <c r="B87" s="38" t="s">
        <v>47</v>
      </c>
      <c r="C87" s="38" t="s">
        <v>170</v>
      </c>
      <c r="D87" s="38" t="s">
        <v>6</v>
      </c>
      <c r="E87" s="38" t="s">
        <v>49</v>
      </c>
      <c r="F87" s="38" t="s">
        <v>171</v>
      </c>
      <c r="G87" s="38" t="s">
        <v>9</v>
      </c>
      <c r="H87" s="41">
        <v>263</v>
      </c>
      <c r="I87" s="41">
        <v>3354</v>
      </c>
      <c r="J87" s="41">
        <f t="shared" si="1"/>
        <v>3091</v>
      </c>
      <c r="K87" s="38"/>
    </row>
    <row r="88" spans="1:11" x14ac:dyDescent="0.35">
      <c r="A88" s="38">
        <v>110</v>
      </c>
      <c r="B88" s="38" t="s">
        <v>162</v>
      </c>
      <c r="C88" s="38" t="s">
        <v>172</v>
      </c>
      <c r="D88" s="38" t="s">
        <v>6</v>
      </c>
      <c r="E88" s="38" t="s">
        <v>82</v>
      </c>
      <c r="F88" s="38" t="s">
        <v>166</v>
      </c>
      <c r="G88" s="38" t="s">
        <v>9</v>
      </c>
      <c r="H88" s="41">
        <v>14691</v>
      </c>
      <c r="I88" s="41">
        <v>2191</v>
      </c>
      <c r="J88" s="41">
        <f t="shared" si="1"/>
        <v>-12500</v>
      </c>
      <c r="K88" s="38"/>
    </row>
    <row r="89" spans="1:11" x14ac:dyDescent="0.35">
      <c r="A89" s="38">
        <v>112</v>
      </c>
      <c r="B89" s="38" t="s">
        <v>162</v>
      </c>
      <c r="C89" s="38" t="s">
        <v>173</v>
      </c>
      <c r="D89" s="38" t="s">
        <v>6</v>
      </c>
      <c r="E89" s="38" t="s">
        <v>82</v>
      </c>
      <c r="F89" s="38" t="s">
        <v>166</v>
      </c>
      <c r="G89" s="38" t="s">
        <v>9</v>
      </c>
      <c r="H89" s="41">
        <v>3490</v>
      </c>
      <c r="I89" s="41">
        <v>6600</v>
      </c>
      <c r="J89" s="41">
        <f t="shared" si="1"/>
        <v>3110</v>
      </c>
      <c r="K89" s="38"/>
    </row>
    <row r="90" spans="1:11" x14ac:dyDescent="0.35">
      <c r="A90" s="38">
        <v>113</v>
      </c>
      <c r="B90" s="38" t="s">
        <v>162</v>
      </c>
      <c r="C90" s="38" t="s">
        <v>174</v>
      </c>
      <c r="D90" s="38" t="s">
        <v>6</v>
      </c>
      <c r="E90" s="38" t="s">
        <v>82</v>
      </c>
      <c r="F90" s="38" t="s">
        <v>166</v>
      </c>
      <c r="G90" s="38" t="s">
        <v>9</v>
      </c>
      <c r="H90" s="41">
        <v>1510</v>
      </c>
      <c r="I90" s="41">
        <v>347</v>
      </c>
      <c r="J90" s="41">
        <f t="shared" si="1"/>
        <v>-1163</v>
      </c>
      <c r="K90" s="38"/>
    </row>
    <row r="91" spans="1:11" x14ac:dyDescent="0.35">
      <c r="A91" s="38">
        <v>114</v>
      </c>
      <c r="B91" s="38" t="s">
        <v>162</v>
      </c>
      <c r="C91" s="38" t="s">
        <v>175</v>
      </c>
      <c r="D91" s="38" t="s">
        <v>6</v>
      </c>
      <c r="E91" s="38" t="s">
        <v>82</v>
      </c>
      <c r="F91" s="38" t="s">
        <v>166</v>
      </c>
      <c r="G91" s="38" t="s">
        <v>9</v>
      </c>
      <c r="H91" s="41">
        <v>16974</v>
      </c>
      <c r="I91" s="41">
        <v>17668</v>
      </c>
      <c r="J91" s="41">
        <f t="shared" si="1"/>
        <v>694</v>
      </c>
      <c r="K91" s="38"/>
    </row>
    <row r="92" spans="1:11" x14ac:dyDescent="0.35">
      <c r="A92" s="38">
        <v>115</v>
      </c>
      <c r="B92" s="38" t="s">
        <v>162</v>
      </c>
      <c r="C92" s="38" t="s">
        <v>176</v>
      </c>
      <c r="D92" s="38" t="s">
        <v>6</v>
      </c>
      <c r="E92" s="38" t="s">
        <v>82</v>
      </c>
      <c r="F92" s="38" t="s">
        <v>166</v>
      </c>
      <c r="G92" s="38" t="s">
        <v>9</v>
      </c>
      <c r="H92" s="41">
        <v>64</v>
      </c>
      <c r="I92" s="41">
        <v>1</v>
      </c>
      <c r="J92" s="41">
        <f t="shared" si="1"/>
        <v>-63</v>
      </c>
      <c r="K92" s="38"/>
    </row>
    <row r="93" spans="1:11" x14ac:dyDescent="0.35">
      <c r="A93" s="38">
        <v>117</v>
      </c>
      <c r="B93" s="38" t="s">
        <v>1129</v>
      </c>
      <c r="C93" s="38" t="s">
        <v>177</v>
      </c>
      <c r="D93" s="38" t="s">
        <v>6</v>
      </c>
      <c r="E93" s="38" t="s">
        <v>153</v>
      </c>
      <c r="F93" s="38" t="s">
        <v>154</v>
      </c>
      <c r="G93" s="38" t="s">
        <v>9</v>
      </c>
      <c r="H93" s="41">
        <v>0</v>
      </c>
      <c r="I93" s="41">
        <v>0</v>
      </c>
      <c r="J93" s="41">
        <f t="shared" si="1"/>
        <v>0</v>
      </c>
      <c r="K93" s="38"/>
    </row>
    <row r="94" spans="1:11" x14ac:dyDescent="0.35">
      <c r="A94" s="38">
        <v>120</v>
      </c>
      <c r="B94" s="38" t="s">
        <v>178</v>
      </c>
      <c r="C94" s="38" t="s">
        <v>179</v>
      </c>
      <c r="D94" s="38" t="s">
        <v>6</v>
      </c>
      <c r="E94" s="38" t="s">
        <v>31</v>
      </c>
      <c r="F94" s="38" t="s">
        <v>180</v>
      </c>
      <c r="G94" s="38" t="s">
        <v>9</v>
      </c>
      <c r="H94" s="41">
        <v>603</v>
      </c>
      <c r="I94" s="41">
        <v>2796</v>
      </c>
      <c r="J94" s="41">
        <f t="shared" si="1"/>
        <v>2193</v>
      </c>
      <c r="K94" s="38"/>
    </row>
    <row r="95" spans="1:11" x14ac:dyDescent="0.35">
      <c r="A95" s="38">
        <v>121</v>
      </c>
      <c r="B95" s="38" t="s">
        <v>1140</v>
      </c>
      <c r="C95" s="38" t="s">
        <v>1088</v>
      </c>
      <c r="D95" s="38" t="s">
        <v>6</v>
      </c>
      <c r="E95" s="38" t="s">
        <v>28</v>
      </c>
      <c r="F95" s="38" t="s">
        <v>181</v>
      </c>
      <c r="G95" s="38" t="s">
        <v>9</v>
      </c>
      <c r="H95" s="41">
        <v>3435</v>
      </c>
      <c r="I95" s="41">
        <v>7554</v>
      </c>
      <c r="J95" s="41">
        <f t="shared" si="1"/>
        <v>4119</v>
      </c>
      <c r="K95" s="38"/>
    </row>
    <row r="96" spans="1:11" x14ac:dyDescent="0.35">
      <c r="A96" s="38">
        <v>123</v>
      </c>
      <c r="B96" s="38" t="s">
        <v>1141</v>
      </c>
      <c r="C96" s="38" t="s">
        <v>182</v>
      </c>
      <c r="D96" s="38" t="s">
        <v>6</v>
      </c>
      <c r="E96" s="38" t="s">
        <v>153</v>
      </c>
      <c r="F96" s="38" t="s">
        <v>183</v>
      </c>
      <c r="G96" s="38" t="s">
        <v>9</v>
      </c>
      <c r="H96" s="41">
        <v>5765</v>
      </c>
      <c r="I96" s="41">
        <v>6343</v>
      </c>
      <c r="J96" s="41">
        <f t="shared" si="1"/>
        <v>578</v>
      </c>
      <c r="K96" s="38" t="s">
        <v>1106</v>
      </c>
    </row>
    <row r="97" spans="1:11" x14ac:dyDescent="0.35">
      <c r="A97" s="38">
        <v>124</v>
      </c>
      <c r="B97" s="38" t="s">
        <v>184</v>
      </c>
      <c r="C97" s="38" t="s">
        <v>185</v>
      </c>
      <c r="D97" s="38" t="s">
        <v>6</v>
      </c>
      <c r="E97" s="38" t="s">
        <v>90</v>
      </c>
      <c r="F97" s="38" t="s">
        <v>186</v>
      </c>
      <c r="G97" s="38" t="s">
        <v>9</v>
      </c>
      <c r="H97" s="41">
        <v>22651</v>
      </c>
      <c r="I97" s="41">
        <v>7717</v>
      </c>
      <c r="J97" s="41">
        <f t="shared" si="1"/>
        <v>-14934</v>
      </c>
      <c r="K97" s="38"/>
    </row>
    <row r="98" spans="1:11" x14ac:dyDescent="0.35">
      <c r="A98" s="38">
        <v>125</v>
      </c>
      <c r="B98" s="38" t="s">
        <v>187</v>
      </c>
      <c r="C98" s="38" t="s">
        <v>188</v>
      </c>
      <c r="D98" s="38" t="s">
        <v>6</v>
      </c>
      <c r="E98" s="38" t="s">
        <v>189</v>
      </c>
      <c r="F98" s="38" t="s">
        <v>190</v>
      </c>
      <c r="G98" s="38" t="s">
        <v>9</v>
      </c>
      <c r="H98" s="41">
        <v>0</v>
      </c>
      <c r="I98" s="41">
        <v>19910</v>
      </c>
      <c r="J98" s="41">
        <f t="shared" si="1"/>
        <v>19910</v>
      </c>
      <c r="K98" s="38"/>
    </row>
    <row r="99" spans="1:11" x14ac:dyDescent="0.35">
      <c r="A99" s="38">
        <v>126</v>
      </c>
      <c r="B99" s="38" t="s">
        <v>187</v>
      </c>
      <c r="C99" s="38" t="s">
        <v>191</v>
      </c>
      <c r="D99" s="38" t="s">
        <v>6</v>
      </c>
      <c r="E99" s="38" t="s">
        <v>189</v>
      </c>
      <c r="F99" s="38" t="s">
        <v>190</v>
      </c>
      <c r="G99" s="38" t="s">
        <v>9</v>
      </c>
      <c r="H99" s="41">
        <v>6</v>
      </c>
      <c r="I99" s="41">
        <v>1025</v>
      </c>
      <c r="J99" s="41">
        <f t="shared" si="1"/>
        <v>1019</v>
      </c>
      <c r="K99" s="38"/>
    </row>
    <row r="100" spans="1:11" x14ac:dyDescent="0.35">
      <c r="A100" s="38">
        <v>127</v>
      </c>
      <c r="B100" s="38" t="s">
        <v>187</v>
      </c>
      <c r="C100" s="38" t="s">
        <v>192</v>
      </c>
      <c r="D100" s="38" t="s">
        <v>6</v>
      </c>
      <c r="E100" s="38" t="s">
        <v>189</v>
      </c>
      <c r="F100" s="38" t="s">
        <v>190</v>
      </c>
      <c r="G100" s="38" t="s">
        <v>9</v>
      </c>
      <c r="H100" s="41">
        <v>8</v>
      </c>
      <c r="I100" s="41">
        <v>7</v>
      </c>
      <c r="J100" s="41">
        <f t="shared" si="1"/>
        <v>-1</v>
      </c>
      <c r="K100" s="38"/>
    </row>
    <row r="101" spans="1:11" x14ac:dyDescent="0.35">
      <c r="A101" s="38">
        <v>128</v>
      </c>
      <c r="B101" s="38" t="s">
        <v>162</v>
      </c>
      <c r="C101" s="38" t="s">
        <v>193</v>
      </c>
      <c r="D101" s="38" t="s">
        <v>6</v>
      </c>
      <c r="E101" s="38" t="s">
        <v>82</v>
      </c>
      <c r="F101" s="38" t="s">
        <v>166</v>
      </c>
      <c r="G101" s="38" t="s">
        <v>9</v>
      </c>
      <c r="H101" s="41">
        <v>100767</v>
      </c>
      <c r="I101" s="41">
        <v>9945</v>
      </c>
      <c r="J101" s="41">
        <f t="shared" si="1"/>
        <v>-90822</v>
      </c>
      <c r="K101" s="38"/>
    </row>
    <row r="102" spans="1:11" x14ac:dyDescent="0.35">
      <c r="A102" s="38">
        <v>129</v>
      </c>
      <c r="B102" s="38" t="s">
        <v>194</v>
      </c>
      <c r="C102" s="38" t="s">
        <v>195</v>
      </c>
      <c r="D102" s="38" t="s">
        <v>6</v>
      </c>
      <c r="E102" s="38" t="s">
        <v>196</v>
      </c>
      <c r="F102" s="38" t="s">
        <v>197</v>
      </c>
      <c r="G102" s="38" t="s">
        <v>9</v>
      </c>
      <c r="H102" s="41">
        <v>0</v>
      </c>
      <c r="I102" s="41">
        <v>41</v>
      </c>
      <c r="J102" s="41">
        <f t="shared" si="1"/>
        <v>41</v>
      </c>
      <c r="K102" s="38"/>
    </row>
    <row r="103" spans="1:11" x14ac:dyDescent="0.35">
      <c r="A103" s="38">
        <v>131</v>
      </c>
      <c r="B103" s="38" t="s">
        <v>194</v>
      </c>
      <c r="C103" s="38" t="s">
        <v>198</v>
      </c>
      <c r="D103" s="38" t="s">
        <v>6</v>
      </c>
      <c r="E103" s="38" t="s">
        <v>196</v>
      </c>
      <c r="F103" s="38" t="s">
        <v>197</v>
      </c>
      <c r="G103" s="38" t="s">
        <v>9</v>
      </c>
      <c r="H103" s="41">
        <v>112</v>
      </c>
      <c r="I103" s="41">
        <v>0</v>
      </c>
      <c r="J103" s="41">
        <f t="shared" si="1"/>
        <v>-112</v>
      </c>
      <c r="K103" s="38"/>
    </row>
    <row r="104" spans="1:11" x14ac:dyDescent="0.35">
      <c r="A104" s="38">
        <v>132</v>
      </c>
      <c r="B104" s="38" t="s">
        <v>194</v>
      </c>
      <c r="C104" s="38" t="s">
        <v>199</v>
      </c>
      <c r="D104" s="38" t="s">
        <v>6</v>
      </c>
      <c r="E104" s="38" t="s">
        <v>196</v>
      </c>
      <c r="F104" s="38" t="s">
        <v>197</v>
      </c>
      <c r="G104" s="38" t="s">
        <v>9</v>
      </c>
      <c r="H104" s="41">
        <v>161</v>
      </c>
      <c r="I104" s="41">
        <v>0</v>
      </c>
      <c r="J104" s="41">
        <f t="shared" si="1"/>
        <v>-161</v>
      </c>
      <c r="K104" s="38"/>
    </row>
    <row r="105" spans="1:11" x14ac:dyDescent="0.35">
      <c r="A105" s="38">
        <v>134</v>
      </c>
      <c r="B105" s="38" t="s">
        <v>200</v>
      </c>
      <c r="C105" s="38" t="s">
        <v>201</v>
      </c>
      <c r="D105" s="38" t="s">
        <v>6</v>
      </c>
      <c r="E105" s="38" t="s">
        <v>202</v>
      </c>
      <c r="F105" s="38" t="s">
        <v>203</v>
      </c>
      <c r="G105" s="38" t="s">
        <v>9</v>
      </c>
      <c r="H105" s="41">
        <v>3</v>
      </c>
      <c r="I105" s="41">
        <v>125</v>
      </c>
      <c r="J105" s="41">
        <f t="shared" si="1"/>
        <v>122</v>
      </c>
      <c r="K105" s="38"/>
    </row>
    <row r="106" spans="1:11" x14ac:dyDescent="0.35">
      <c r="A106" s="38">
        <v>135</v>
      </c>
      <c r="B106" s="38" t="s">
        <v>200</v>
      </c>
      <c r="C106" s="38" t="s">
        <v>204</v>
      </c>
      <c r="D106" s="38" t="s">
        <v>6</v>
      </c>
      <c r="E106" s="38" t="s">
        <v>202</v>
      </c>
      <c r="F106" s="38" t="s">
        <v>203</v>
      </c>
      <c r="G106" s="38" t="s">
        <v>9</v>
      </c>
      <c r="H106" s="41">
        <v>8</v>
      </c>
      <c r="I106" s="41">
        <v>0</v>
      </c>
      <c r="J106" s="41">
        <f t="shared" si="1"/>
        <v>-8</v>
      </c>
      <c r="K106" s="38"/>
    </row>
    <row r="107" spans="1:11" x14ac:dyDescent="0.35">
      <c r="A107" s="38">
        <v>136</v>
      </c>
      <c r="B107" s="38" t="s">
        <v>200</v>
      </c>
      <c r="C107" s="38" t="s">
        <v>205</v>
      </c>
      <c r="D107" s="38" t="s">
        <v>6</v>
      </c>
      <c r="E107" s="38" t="s">
        <v>202</v>
      </c>
      <c r="F107" s="38" t="s">
        <v>203</v>
      </c>
      <c r="G107" s="38" t="s">
        <v>9</v>
      </c>
      <c r="H107" s="41">
        <v>38</v>
      </c>
      <c r="I107" s="41">
        <v>0</v>
      </c>
      <c r="J107" s="41">
        <f t="shared" si="1"/>
        <v>-38</v>
      </c>
      <c r="K107" s="38"/>
    </row>
    <row r="108" spans="1:11" x14ac:dyDescent="0.35">
      <c r="A108" s="38">
        <v>137</v>
      </c>
      <c r="B108" s="38" t="s">
        <v>200</v>
      </c>
      <c r="C108" s="38" t="s">
        <v>206</v>
      </c>
      <c r="D108" s="38" t="s">
        <v>6</v>
      </c>
      <c r="E108" s="38" t="s">
        <v>202</v>
      </c>
      <c r="F108" s="38" t="s">
        <v>203</v>
      </c>
      <c r="G108" s="38" t="s">
        <v>9</v>
      </c>
      <c r="H108" s="41">
        <v>0</v>
      </c>
      <c r="I108" s="41">
        <v>0</v>
      </c>
      <c r="J108" s="41">
        <f t="shared" si="1"/>
        <v>0</v>
      </c>
      <c r="K108" s="38"/>
    </row>
    <row r="109" spans="1:11" x14ac:dyDescent="0.35">
      <c r="A109" s="38">
        <v>138</v>
      </c>
      <c r="B109" s="38" t="s">
        <v>207</v>
      </c>
      <c r="C109" s="38" t="s">
        <v>208</v>
      </c>
      <c r="D109" s="38" t="s">
        <v>6</v>
      </c>
      <c r="E109" s="38" t="s">
        <v>202</v>
      </c>
      <c r="F109" s="38" t="s">
        <v>203</v>
      </c>
      <c r="G109" s="38" t="s">
        <v>9</v>
      </c>
      <c r="H109" s="41">
        <v>12044</v>
      </c>
      <c r="I109" s="41">
        <v>0</v>
      </c>
      <c r="J109" s="41">
        <f t="shared" si="1"/>
        <v>-12044</v>
      </c>
      <c r="K109" s="38"/>
    </row>
    <row r="110" spans="1:11" x14ac:dyDescent="0.35">
      <c r="A110" s="38">
        <v>139</v>
      </c>
      <c r="B110" s="38" t="s">
        <v>209</v>
      </c>
      <c r="C110" s="38" t="s">
        <v>210</v>
      </c>
      <c r="D110" s="38" t="s">
        <v>6</v>
      </c>
      <c r="E110" s="38" t="s">
        <v>211</v>
      </c>
      <c r="F110" s="38" t="s">
        <v>212</v>
      </c>
      <c r="G110" s="38" t="s">
        <v>9</v>
      </c>
      <c r="H110" s="41">
        <v>21217</v>
      </c>
      <c r="I110" s="41">
        <v>15888</v>
      </c>
      <c r="J110" s="41">
        <f t="shared" si="1"/>
        <v>-5329</v>
      </c>
      <c r="K110" s="38"/>
    </row>
    <row r="111" spans="1:11" x14ac:dyDescent="0.35">
      <c r="A111" s="38">
        <v>140</v>
      </c>
      <c r="B111" s="38" t="s">
        <v>209</v>
      </c>
      <c r="C111" s="38" t="s">
        <v>213</v>
      </c>
      <c r="D111" s="38" t="s">
        <v>6</v>
      </c>
      <c r="E111" s="38" t="s">
        <v>211</v>
      </c>
      <c r="F111" s="38" t="s">
        <v>212</v>
      </c>
      <c r="G111" s="38" t="s">
        <v>9</v>
      </c>
      <c r="H111" s="41">
        <v>319</v>
      </c>
      <c r="I111" s="41">
        <v>0</v>
      </c>
      <c r="J111" s="41">
        <f t="shared" si="1"/>
        <v>-319</v>
      </c>
      <c r="K111" s="38"/>
    </row>
    <row r="112" spans="1:11" x14ac:dyDescent="0.35">
      <c r="A112" s="38">
        <v>141</v>
      </c>
      <c r="B112" s="38" t="s">
        <v>214</v>
      </c>
      <c r="C112" s="38" t="s">
        <v>215</v>
      </c>
      <c r="D112" s="38" t="s">
        <v>6</v>
      </c>
      <c r="E112" s="38" t="s">
        <v>202</v>
      </c>
      <c r="F112" s="38" t="s">
        <v>216</v>
      </c>
      <c r="G112" s="38" t="s">
        <v>9</v>
      </c>
      <c r="H112" s="41">
        <v>0</v>
      </c>
      <c r="I112" s="41">
        <v>2414</v>
      </c>
      <c r="J112" s="41">
        <f t="shared" si="1"/>
        <v>2414</v>
      </c>
      <c r="K112" s="38"/>
    </row>
    <row r="113" spans="1:11" x14ac:dyDescent="0.35">
      <c r="A113" s="38">
        <v>142</v>
      </c>
      <c r="B113" s="38" t="s">
        <v>214</v>
      </c>
      <c r="C113" s="38" t="s">
        <v>217</v>
      </c>
      <c r="D113" s="38" t="s">
        <v>6</v>
      </c>
      <c r="E113" s="38" t="s">
        <v>202</v>
      </c>
      <c r="F113" s="38" t="s">
        <v>216</v>
      </c>
      <c r="G113" s="38" t="s">
        <v>9</v>
      </c>
      <c r="H113" s="41">
        <v>0</v>
      </c>
      <c r="I113" s="41">
        <v>1075</v>
      </c>
      <c r="J113" s="41">
        <f t="shared" si="1"/>
        <v>1075</v>
      </c>
      <c r="K113" s="38"/>
    </row>
    <row r="114" spans="1:11" x14ac:dyDescent="0.35">
      <c r="A114" s="38">
        <v>143</v>
      </c>
      <c r="B114" s="38" t="s">
        <v>218</v>
      </c>
      <c r="C114" s="38" t="s">
        <v>219</v>
      </c>
      <c r="D114" s="38" t="s">
        <v>6</v>
      </c>
      <c r="E114" s="38" t="s">
        <v>45</v>
      </c>
      <c r="F114" s="38" t="s">
        <v>220</v>
      </c>
      <c r="G114" s="38" t="s">
        <v>9</v>
      </c>
      <c r="H114" s="41">
        <v>674</v>
      </c>
      <c r="I114" s="41">
        <v>45</v>
      </c>
      <c r="J114" s="41">
        <f t="shared" si="1"/>
        <v>-629</v>
      </c>
      <c r="K114" s="38"/>
    </row>
    <row r="115" spans="1:11" x14ac:dyDescent="0.35">
      <c r="A115" s="38">
        <v>145</v>
      </c>
      <c r="B115" s="38" t="s">
        <v>218</v>
      </c>
      <c r="C115" s="38" t="s">
        <v>221</v>
      </c>
      <c r="D115" s="38" t="s">
        <v>6</v>
      </c>
      <c r="E115" s="38" t="s">
        <v>45</v>
      </c>
      <c r="F115" s="38" t="s">
        <v>220</v>
      </c>
      <c r="G115" s="38" t="s">
        <v>9</v>
      </c>
      <c r="H115" s="41">
        <v>1504</v>
      </c>
      <c r="I115" s="41">
        <v>44</v>
      </c>
      <c r="J115" s="41">
        <f t="shared" si="1"/>
        <v>-1460</v>
      </c>
      <c r="K115" s="38"/>
    </row>
    <row r="116" spans="1:11" x14ac:dyDescent="0.35">
      <c r="A116" s="38">
        <v>146</v>
      </c>
      <c r="B116" s="38" t="s">
        <v>218</v>
      </c>
      <c r="C116" s="38" t="s">
        <v>222</v>
      </c>
      <c r="D116" s="38" t="s">
        <v>6</v>
      </c>
      <c r="E116" s="38" t="s">
        <v>45</v>
      </c>
      <c r="F116" s="38" t="s">
        <v>220</v>
      </c>
      <c r="G116" s="38" t="s">
        <v>9</v>
      </c>
      <c r="H116" s="41">
        <v>18730</v>
      </c>
      <c r="I116" s="41">
        <v>25160</v>
      </c>
      <c r="J116" s="41">
        <f t="shared" si="1"/>
        <v>6430</v>
      </c>
      <c r="K116" s="38"/>
    </row>
    <row r="117" spans="1:11" x14ac:dyDescent="0.35">
      <c r="A117" s="38">
        <v>147</v>
      </c>
      <c r="B117" s="38" t="s">
        <v>218</v>
      </c>
      <c r="C117" s="38" t="s">
        <v>223</v>
      </c>
      <c r="D117" s="38" t="s">
        <v>6</v>
      </c>
      <c r="E117" s="38" t="s">
        <v>45</v>
      </c>
      <c r="F117" s="38" t="s">
        <v>220</v>
      </c>
      <c r="G117" s="38" t="s">
        <v>9</v>
      </c>
      <c r="H117" s="41">
        <v>0</v>
      </c>
      <c r="I117" s="41">
        <v>0</v>
      </c>
      <c r="J117" s="41">
        <f t="shared" si="1"/>
        <v>0</v>
      </c>
      <c r="K117" s="38"/>
    </row>
    <row r="118" spans="1:11" x14ac:dyDescent="0.35">
      <c r="A118" s="38">
        <v>148</v>
      </c>
      <c r="B118" s="38" t="s">
        <v>224</v>
      </c>
      <c r="C118" s="38" t="s">
        <v>225</v>
      </c>
      <c r="D118" s="38" t="s">
        <v>6</v>
      </c>
      <c r="E118" s="38" t="s">
        <v>82</v>
      </c>
      <c r="F118" s="38" t="s">
        <v>226</v>
      </c>
      <c r="G118" s="38" t="s">
        <v>9</v>
      </c>
      <c r="H118" s="41">
        <v>1403</v>
      </c>
      <c r="I118" s="41">
        <v>6035</v>
      </c>
      <c r="J118" s="41">
        <f t="shared" si="1"/>
        <v>4632</v>
      </c>
      <c r="K118" s="38"/>
    </row>
    <row r="119" spans="1:11" x14ac:dyDescent="0.35">
      <c r="A119" s="38">
        <v>149</v>
      </c>
      <c r="B119" s="38" t="s">
        <v>1142</v>
      </c>
      <c r="C119" s="38" t="s">
        <v>228</v>
      </c>
      <c r="D119" s="38" t="s">
        <v>6</v>
      </c>
      <c r="E119" s="38" t="s">
        <v>102</v>
      </c>
      <c r="F119" s="38" t="s">
        <v>229</v>
      </c>
      <c r="G119" s="38" t="s">
        <v>9</v>
      </c>
      <c r="H119" s="41">
        <v>7</v>
      </c>
      <c r="I119" s="41">
        <v>7694</v>
      </c>
      <c r="J119" s="41">
        <f t="shared" si="1"/>
        <v>7687</v>
      </c>
      <c r="K119" s="38"/>
    </row>
    <row r="120" spans="1:11" x14ac:dyDescent="0.35">
      <c r="A120" s="38">
        <v>150</v>
      </c>
      <c r="B120" s="38" t="s">
        <v>1142</v>
      </c>
      <c r="C120" s="38" t="s">
        <v>230</v>
      </c>
      <c r="D120" s="38" t="s">
        <v>6</v>
      </c>
      <c r="E120" s="38" t="s">
        <v>102</v>
      </c>
      <c r="F120" s="38" t="s">
        <v>229</v>
      </c>
      <c r="G120" s="38" t="s">
        <v>9</v>
      </c>
      <c r="H120" s="41">
        <v>25</v>
      </c>
      <c r="I120" s="41">
        <v>10</v>
      </c>
      <c r="J120" s="41">
        <f t="shared" si="1"/>
        <v>-15</v>
      </c>
      <c r="K120" s="38"/>
    </row>
    <row r="121" spans="1:11" x14ac:dyDescent="0.35">
      <c r="A121" s="38">
        <v>151</v>
      </c>
      <c r="B121" s="38" t="s">
        <v>1034</v>
      </c>
      <c r="C121" s="38" t="s">
        <v>1044</v>
      </c>
      <c r="D121" s="38" t="s">
        <v>6</v>
      </c>
      <c r="E121" s="38" t="s">
        <v>153</v>
      </c>
      <c r="F121" s="38" t="s">
        <v>231</v>
      </c>
      <c r="G121" s="38" t="s">
        <v>9</v>
      </c>
      <c r="H121" s="41">
        <v>196</v>
      </c>
      <c r="I121" s="41">
        <v>2525</v>
      </c>
      <c r="J121" s="41">
        <f t="shared" si="1"/>
        <v>2329</v>
      </c>
      <c r="K121" s="38"/>
    </row>
    <row r="122" spans="1:11" x14ac:dyDescent="0.35">
      <c r="A122" s="38">
        <v>152</v>
      </c>
      <c r="B122" s="38" t="s">
        <v>232</v>
      </c>
      <c r="C122" s="38" t="s">
        <v>233</v>
      </c>
      <c r="D122" s="38" t="s">
        <v>6</v>
      </c>
      <c r="E122" s="38" t="s">
        <v>67</v>
      </c>
      <c r="F122" s="38" t="s">
        <v>234</v>
      </c>
      <c r="G122" s="38" t="s">
        <v>9</v>
      </c>
      <c r="H122" s="41">
        <v>0</v>
      </c>
      <c r="I122" s="41">
        <v>2114</v>
      </c>
      <c r="J122" s="41">
        <f t="shared" si="1"/>
        <v>2114</v>
      </c>
      <c r="K122" s="38"/>
    </row>
    <row r="123" spans="1:11" x14ac:dyDescent="0.35">
      <c r="A123" s="38">
        <v>153</v>
      </c>
      <c r="B123" s="38" t="s">
        <v>1143</v>
      </c>
      <c r="C123" s="38" t="s">
        <v>235</v>
      </c>
      <c r="D123" s="38" t="s">
        <v>6</v>
      </c>
      <c r="E123" s="38" t="s">
        <v>82</v>
      </c>
      <c r="F123" s="38" t="s">
        <v>236</v>
      </c>
      <c r="G123" s="38" t="s">
        <v>9</v>
      </c>
      <c r="H123" s="41">
        <v>0</v>
      </c>
      <c r="I123" s="41">
        <v>0</v>
      </c>
      <c r="J123" s="41">
        <f t="shared" si="1"/>
        <v>0</v>
      </c>
      <c r="K123" s="38"/>
    </row>
    <row r="124" spans="1:11" x14ac:dyDescent="0.35">
      <c r="A124" s="38">
        <v>154</v>
      </c>
      <c r="B124" s="38" t="s">
        <v>1130</v>
      </c>
      <c r="C124" s="38" t="s">
        <v>237</v>
      </c>
      <c r="D124" s="38" t="s">
        <v>6</v>
      </c>
      <c r="E124" s="38" t="s">
        <v>67</v>
      </c>
      <c r="F124" s="38" t="s">
        <v>238</v>
      </c>
      <c r="G124" s="38" t="s">
        <v>9</v>
      </c>
      <c r="H124" s="41">
        <v>15</v>
      </c>
      <c r="I124" s="41">
        <v>1240</v>
      </c>
      <c r="J124" s="41">
        <f t="shared" si="1"/>
        <v>1225</v>
      </c>
      <c r="K124" s="38"/>
    </row>
    <row r="125" spans="1:11" x14ac:dyDescent="0.35">
      <c r="A125" s="38">
        <v>157</v>
      </c>
      <c r="B125" s="38" t="s">
        <v>239</v>
      </c>
      <c r="C125" s="38" t="s">
        <v>240</v>
      </c>
      <c r="D125" s="38" t="s">
        <v>6</v>
      </c>
      <c r="E125" s="38" t="s">
        <v>90</v>
      </c>
      <c r="F125" s="38" t="s">
        <v>241</v>
      </c>
      <c r="G125" s="38" t="s">
        <v>9</v>
      </c>
      <c r="H125" s="41">
        <v>0</v>
      </c>
      <c r="I125" s="41">
        <v>36</v>
      </c>
      <c r="J125" s="41">
        <f t="shared" si="1"/>
        <v>36</v>
      </c>
      <c r="K125" s="38"/>
    </row>
    <row r="126" spans="1:11" x14ac:dyDescent="0.35">
      <c r="A126" s="38">
        <v>158</v>
      </c>
      <c r="B126" s="38" t="s">
        <v>239</v>
      </c>
      <c r="C126" s="38" t="s">
        <v>242</v>
      </c>
      <c r="D126" s="38" t="s">
        <v>6</v>
      </c>
      <c r="E126" s="38" t="s">
        <v>90</v>
      </c>
      <c r="F126" s="38" t="s">
        <v>241</v>
      </c>
      <c r="G126" s="38" t="s">
        <v>9</v>
      </c>
      <c r="H126" s="41">
        <v>29424</v>
      </c>
      <c r="I126" s="41">
        <v>9070</v>
      </c>
      <c r="J126" s="41">
        <f t="shared" si="1"/>
        <v>-20354</v>
      </c>
      <c r="K126" s="38"/>
    </row>
    <row r="127" spans="1:11" x14ac:dyDescent="0.35">
      <c r="A127" s="38">
        <v>159</v>
      </c>
      <c r="B127" s="38" t="s">
        <v>239</v>
      </c>
      <c r="C127" s="38" t="s">
        <v>243</v>
      </c>
      <c r="D127" s="38" t="s">
        <v>6</v>
      </c>
      <c r="E127" s="38" t="s">
        <v>90</v>
      </c>
      <c r="F127" s="38" t="s">
        <v>241</v>
      </c>
      <c r="G127" s="38" t="s">
        <v>9</v>
      </c>
      <c r="H127" s="41">
        <v>30</v>
      </c>
      <c r="I127" s="41">
        <v>0</v>
      </c>
      <c r="J127" s="41">
        <f t="shared" si="1"/>
        <v>-30</v>
      </c>
      <c r="K127" s="38"/>
    </row>
    <row r="128" spans="1:11" x14ac:dyDescent="0.35">
      <c r="A128" s="38">
        <v>160</v>
      </c>
      <c r="B128" s="38" t="s">
        <v>194</v>
      </c>
      <c r="C128" s="38" t="s">
        <v>244</v>
      </c>
      <c r="D128" s="38" t="s">
        <v>6</v>
      </c>
      <c r="E128" s="38" t="s">
        <v>196</v>
      </c>
      <c r="F128" s="38" t="s">
        <v>197</v>
      </c>
      <c r="G128" s="38" t="s">
        <v>9</v>
      </c>
      <c r="H128" s="41">
        <v>71273</v>
      </c>
      <c r="I128" s="41">
        <v>32611</v>
      </c>
      <c r="J128" s="41">
        <f t="shared" si="1"/>
        <v>-38662</v>
      </c>
      <c r="K128" s="38"/>
    </row>
    <row r="129" spans="1:11" x14ac:dyDescent="0.35">
      <c r="A129" s="38">
        <v>161</v>
      </c>
      <c r="B129" s="38" t="s">
        <v>245</v>
      </c>
      <c r="C129" s="38" t="s">
        <v>246</v>
      </c>
      <c r="D129" s="38" t="s">
        <v>247</v>
      </c>
      <c r="E129" s="38" t="s">
        <v>82</v>
      </c>
      <c r="F129" s="38" t="s">
        <v>248</v>
      </c>
      <c r="G129" s="38" t="s">
        <v>9</v>
      </c>
      <c r="H129" s="41">
        <v>76</v>
      </c>
      <c r="I129" s="41">
        <v>3857</v>
      </c>
      <c r="J129" s="41">
        <f t="shared" si="1"/>
        <v>3781</v>
      </c>
      <c r="K129" s="38"/>
    </row>
    <row r="130" spans="1:11" x14ac:dyDescent="0.35">
      <c r="A130" s="38">
        <v>165</v>
      </c>
      <c r="B130" s="38" t="s">
        <v>239</v>
      </c>
      <c r="C130" s="38" t="s">
        <v>249</v>
      </c>
      <c r="D130" s="38" t="s">
        <v>6</v>
      </c>
      <c r="E130" s="38" t="s">
        <v>90</v>
      </c>
      <c r="F130" s="38" t="s">
        <v>241</v>
      </c>
      <c r="G130" s="38" t="s">
        <v>9</v>
      </c>
      <c r="H130" s="41">
        <v>1</v>
      </c>
      <c r="I130" s="41">
        <v>0</v>
      </c>
      <c r="J130" s="41">
        <f t="shared" si="1"/>
        <v>-1</v>
      </c>
      <c r="K130" s="38"/>
    </row>
    <row r="131" spans="1:11" x14ac:dyDescent="0.35">
      <c r="A131" s="38">
        <v>166</v>
      </c>
      <c r="B131" s="38" t="s">
        <v>1144</v>
      </c>
      <c r="C131" s="38" t="s">
        <v>250</v>
      </c>
      <c r="D131" s="38" t="s">
        <v>6</v>
      </c>
      <c r="E131" s="38" t="s">
        <v>90</v>
      </c>
      <c r="F131" s="38" t="s">
        <v>251</v>
      </c>
      <c r="G131" s="38" t="s">
        <v>9</v>
      </c>
      <c r="H131" s="41">
        <v>202</v>
      </c>
      <c r="I131" s="41">
        <v>13287</v>
      </c>
      <c r="J131" s="41">
        <f t="shared" si="1"/>
        <v>13085</v>
      </c>
      <c r="K131" s="38"/>
    </row>
    <row r="132" spans="1:11" x14ac:dyDescent="0.35">
      <c r="A132" s="38">
        <v>168</v>
      </c>
      <c r="B132" s="38" t="s">
        <v>252</v>
      </c>
      <c r="C132" s="38" t="s">
        <v>252</v>
      </c>
      <c r="D132" s="38" t="s">
        <v>253</v>
      </c>
      <c r="E132" s="38" t="s">
        <v>90</v>
      </c>
      <c r="F132" s="38" t="s">
        <v>254</v>
      </c>
      <c r="G132" s="38" t="s">
        <v>9</v>
      </c>
      <c r="H132" s="41">
        <v>74920</v>
      </c>
      <c r="I132" s="41">
        <v>61288</v>
      </c>
      <c r="J132" s="41">
        <f t="shared" si="1"/>
        <v>-13632</v>
      </c>
      <c r="K132" s="38"/>
    </row>
    <row r="133" spans="1:11" x14ac:dyDescent="0.35">
      <c r="A133" s="38">
        <v>171</v>
      </c>
      <c r="B133" s="38" t="s">
        <v>115</v>
      </c>
      <c r="C133" s="38" t="s">
        <v>255</v>
      </c>
      <c r="D133" s="38" t="s">
        <v>6</v>
      </c>
      <c r="E133" s="38" t="s">
        <v>117</v>
      </c>
      <c r="F133" s="38" t="s">
        <v>118</v>
      </c>
      <c r="G133" s="38" t="s">
        <v>9</v>
      </c>
      <c r="H133" s="41">
        <v>1</v>
      </c>
      <c r="I133" s="41">
        <v>0</v>
      </c>
      <c r="J133" s="41">
        <f t="shared" si="1"/>
        <v>-1</v>
      </c>
      <c r="K133" s="38"/>
    </row>
    <row r="134" spans="1:11" x14ac:dyDescent="0.35">
      <c r="A134" s="38">
        <v>172</v>
      </c>
      <c r="B134" s="38" t="s">
        <v>1145</v>
      </c>
      <c r="C134" s="38" t="s">
        <v>256</v>
      </c>
      <c r="D134" s="38" t="s">
        <v>6</v>
      </c>
      <c r="E134" s="38" t="s">
        <v>211</v>
      </c>
      <c r="F134" s="38" t="s">
        <v>257</v>
      </c>
      <c r="G134" s="38" t="s">
        <v>9</v>
      </c>
      <c r="H134" s="41">
        <v>170</v>
      </c>
      <c r="I134" s="41">
        <v>1709</v>
      </c>
      <c r="J134" s="41">
        <f t="shared" ref="J134:J197" si="2">I134-H134</f>
        <v>1539</v>
      </c>
      <c r="K134" s="38"/>
    </row>
    <row r="135" spans="1:11" x14ac:dyDescent="0.35">
      <c r="A135" s="38">
        <v>173</v>
      </c>
      <c r="B135" s="38" t="s">
        <v>258</v>
      </c>
      <c r="C135" s="38" t="s">
        <v>259</v>
      </c>
      <c r="D135" s="38" t="s">
        <v>6</v>
      </c>
      <c r="E135" s="38" t="s">
        <v>82</v>
      </c>
      <c r="F135" s="38" t="s">
        <v>260</v>
      </c>
      <c r="G135" s="38" t="s">
        <v>9</v>
      </c>
      <c r="H135" s="41">
        <v>58604</v>
      </c>
      <c r="I135" s="41">
        <v>19066</v>
      </c>
      <c r="J135" s="41">
        <f t="shared" si="2"/>
        <v>-39538</v>
      </c>
      <c r="K135" s="38"/>
    </row>
    <row r="136" spans="1:11" x14ac:dyDescent="0.35">
      <c r="A136" s="38">
        <v>174</v>
      </c>
      <c r="B136" s="38" t="s">
        <v>258</v>
      </c>
      <c r="C136" s="38" t="s">
        <v>261</v>
      </c>
      <c r="D136" s="38" t="s">
        <v>6</v>
      </c>
      <c r="E136" s="38" t="s">
        <v>82</v>
      </c>
      <c r="F136" s="38" t="s">
        <v>260</v>
      </c>
      <c r="G136" s="38" t="s">
        <v>9</v>
      </c>
      <c r="H136" s="41">
        <v>3128</v>
      </c>
      <c r="I136" s="41">
        <v>240</v>
      </c>
      <c r="J136" s="41">
        <f t="shared" si="2"/>
        <v>-2888</v>
      </c>
      <c r="K136" s="38"/>
    </row>
    <row r="137" spans="1:11" x14ac:dyDescent="0.35">
      <c r="A137" s="38">
        <v>175</v>
      </c>
      <c r="B137" s="38" t="s">
        <v>1146</v>
      </c>
      <c r="C137" s="38" t="s">
        <v>262</v>
      </c>
      <c r="D137" s="38" t="s">
        <v>6</v>
      </c>
      <c r="E137" s="38" t="s">
        <v>211</v>
      </c>
      <c r="F137" s="38" t="s">
        <v>263</v>
      </c>
      <c r="G137" s="38" t="s">
        <v>9</v>
      </c>
      <c r="H137" s="41">
        <v>203</v>
      </c>
      <c r="I137" s="41">
        <v>436</v>
      </c>
      <c r="J137" s="41">
        <f t="shared" si="2"/>
        <v>233</v>
      </c>
      <c r="K137" s="38"/>
    </row>
    <row r="138" spans="1:11" x14ac:dyDescent="0.35">
      <c r="A138" s="38">
        <v>176</v>
      </c>
      <c r="B138" s="38" t="s">
        <v>264</v>
      </c>
      <c r="C138" s="38" t="s">
        <v>265</v>
      </c>
      <c r="D138" s="38" t="s">
        <v>6</v>
      </c>
      <c r="E138" s="38" t="s">
        <v>61</v>
      </c>
      <c r="F138" s="38" t="s">
        <v>266</v>
      </c>
      <c r="G138" s="38" t="s">
        <v>9</v>
      </c>
      <c r="H138" s="41">
        <v>23953</v>
      </c>
      <c r="I138" s="41">
        <v>6973</v>
      </c>
      <c r="J138" s="41">
        <f t="shared" si="2"/>
        <v>-16980</v>
      </c>
      <c r="K138" s="38"/>
    </row>
    <row r="139" spans="1:11" x14ac:dyDescent="0.35">
      <c r="A139" s="38">
        <v>177</v>
      </c>
      <c r="B139" s="38" t="s">
        <v>41</v>
      </c>
      <c r="C139" s="38" t="s">
        <v>267</v>
      </c>
      <c r="D139" s="38" t="s">
        <v>6</v>
      </c>
      <c r="E139" s="38" t="s">
        <v>28</v>
      </c>
      <c r="F139" s="38" t="s">
        <v>43</v>
      </c>
      <c r="G139" s="38" t="s">
        <v>9</v>
      </c>
      <c r="H139" s="41">
        <v>26</v>
      </c>
      <c r="I139" s="41">
        <v>3398</v>
      </c>
      <c r="J139" s="41">
        <f t="shared" si="2"/>
        <v>3372</v>
      </c>
      <c r="K139" s="38"/>
    </row>
    <row r="140" spans="1:11" x14ac:dyDescent="0.35">
      <c r="A140" s="38">
        <v>180</v>
      </c>
      <c r="B140" s="38" t="s">
        <v>270</v>
      </c>
      <c r="C140" s="38" t="s">
        <v>271</v>
      </c>
      <c r="D140" s="38" t="s">
        <v>6</v>
      </c>
      <c r="E140" s="38" t="s">
        <v>73</v>
      </c>
      <c r="F140" s="38" t="s">
        <v>269</v>
      </c>
      <c r="G140" s="38" t="s">
        <v>9</v>
      </c>
      <c r="H140" s="41">
        <v>15636</v>
      </c>
      <c r="I140" s="41">
        <v>2241</v>
      </c>
      <c r="J140" s="41">
        <f t="shared" si="2"/>
        <v>-13395</v>
      </c>
      <c r="K140" s="38"/>
    </row>
    <row r="141" spans="1:11" x14ac:dyDescent="0.35">
      <c r="A141" s="38">
        <v>181</v>
      </c>
      <c r="B141" s="38" t="s">
        <v>270</v>
      </c>
      <c r="C141" s="38" t="s">
        <v>272</v>
      </c>
      <c r="D141" s="38" t="s">
        <v>6</v>
      </c>
      <c r="E141" s="38" t="s">
        <v>73</v>
      </c>
      <c r="F141" s="38" t="s">
        <v>269</v>
      </c>
      <c r="G141" s="38" t="s">
        <v>9</v>
      </c>
      <c r="H141" s="41">
        <v>64</v>
      </c>
      <c r="I141" s="41">
        <v>2093</v>
      </c>
      <c r="J141" s="41">
        <f t="shared" si="2"/>
        <v>2029</v>
      </c>
      <c r="K141" s="38"/>
    </row>
    <row r="142" spans="1:11" x14ac:dyDescent="0.35">
      <c r="A142" s="38">
        <v>182</v>
      </c>
      <c r="B142" s="38" t="s">
        <v>270</v>
      </c>
      <c r="C142" s="38" t="s">
        <v>273</v>
      </c>
      <c r="D142" s="38" t="s">
        <v>6</v>
      </c>
      <c r="E142" s="38" t="s">
        <v>73</v>
      </c>
      <c r="F142" s="38" t="s">
        <v>269</v>
      </c>
      <c r="G142" s="38" t="s">
        <v>9</v>
      </c>
      <c r="H142" s="41">
        <v>202</v>
      </c>
      <c r="I142" s="41">
        <v>0</v>
      </c>
      <c r="J142" s="41">
        <f t="shared" si="2"/>
        <v>-202</v>
      </c>
      <c r="K142" s="38"/>
    </row>
    <row r="143" spans="1:11" x14ac:dyDescent="0.35">
      <c r="A143" s="38">
        <v>186</v>
      </c>
      <c r="B143" s="38" t="s">
        <v>138</v>
      </c>
      <c r="C143" s="38" t="s">
        <v>274</v>
      </c>
      <c r="D143" s="38" t="s">
        <v>6</v>
      </c>
      <c r="E143" s="38" t="s">
        <v>90</v>
      </c>
      <c r="F143" s="38" t="s">
        <v>254</v>
      </c>
      <c r="G143" s="38" t="s">
        <v>9</v>
      </c>
      <c r="H143" s="41">
        <v>0</v>
      </c>
      <c r="I143" s="41">
        <v>0</v>
      </c>
      <c r="J143" s="41">
        <f t="shared" si="2"/>
        <v>0</v>
      </c>
      <c r="K143" s="38"/>
    </row>
    <row r="144" spans="1:11" x14ac:dyDescent="0.35">
      <c r="A144" s="38">
        <v>187</v>
      </c>
      <c r="B144" s="38" t="s">
        <v>47</v>
      </c>
      <c r="C144" s="38" t="s">
        <v>275</v>
      </c>
      <c r="D144" s="38" t="s">
        <v>6</v>
      </c>
      <c r="E144" s="38" t="s">
        <v>49</v>
      </c>
      <c r="F144" s="38" t="s">
        <v>50</v>
      </c>
      <c r="G144" s="38" t="s">
        <v>9</v>
      </c>
      <c r="H144" s="41">
        <v>2891</v>
      </c>
      <c r="I144" s="41">
        <v>4495</v>
      </c>
      <c r="J144" s="41">
        <f t="shared" si="2"/>
        <v>1604</v>
      </c>
      <c r="K144" s="38"/>
    </row>
    <row r="145" spans="1:11" x14ac:dyDescent="0.35">
      <c r="A145" s="38">
        <v>188</v>
      </c>
      <c r="B145" s="38" t="s">
        <v>276</v>
      </c>
      <c r="C145" s="38" t="s">
        <v>277</v>
      </c>
      <c r="D145" s="38" t="s">
        <v>6</v>
      </c>
      <c r="E145" s="38" t="s">
        <v>82</v>
      </c>
      <c r="F145" s="38" t="s">
        <v>278</v>
      </c>
      <c r="G145" s="38" t="s">
        <v>9</v>
      </c>
      <c r="H145" s="41">
        <v>128</v>
      </c>
      <c r="I145" s="41">
        <v>4313</v>
      </c>
      <c r="J145" s="41">
        <f t="shared" si="2"/>
        <v>4185</v>
      </c>
      <c r="K145" s="38"/>
    </row>
    <row r="146" spans="1:11" x14ac:dyDescent="0.35">
      <c r="A146" s="38">
        <v>189</v>
      </c>
      <c r="B146" s="38" t="s">
        <v>1147</v>
      </c>
      <c r="C146" s="38" t="s">
        <v>280</v>
      </c>
      <c r="D146" s="38" t="s">
        <v>6</v>
      </c>
      <c r="E146" s="38" t="s">
        <v>117</v>
      </c>
      <c r="F146" s="38" t="s">
        <v>281</v>
      </c>
      <c r="G146" s="38" t="s">
        <v>9</v>
      </c>
      <c r="H146" s="41">
        <v>6</v>
      </c>
      <c r="I146" s="41">
        <v>0</v>
      </c>
      <c r="J146" s="41">
        <f t="shared" si="2"/>
        <v>-6</v>
      </c>
      <c r="K146" s="38"/>
    </row>
    <row r="147" spans="1:11" x14ac:dyDescent="0.35">
      <c r="A147" s="38">
        <v>190</v>
      </c>
      <c r="B147" s="38" t="s">
        <v>279</v>
      </c>
      <c r="C147" s="38" t="s">
        <v>282</v>
      </c>
      <c r="D147" s="38" t="s">
        <v>6</v>
      </c>
      <c r="E147" s="38" t="s">
        <v>117</v>
      </c>
      <c r="F147" s="38" t="s">
        <v>281</v>
      </c>
      <c r="G147" s="38" t="s">
        <v>9</v>
      </c>
      <c r="H147" s="41">
        <v>267</v>
      </c>
      <c r="I147" s="41">
        <v>5563</v>
      </c>
      <c r="J147" s="41">
        <f t="shared" si="2"/>
        <v>5296</v>
      </c>
      <c r="K147" s="38"/>
    </row>
    <row r="148" spans="1:11" x14ac:dyDescent="0.35">
      <c r="A148" s="38">
        <v>192</v>
      </c>
      <c r="B148" s="38" t="s">
        <v>279</v>
      </c>
      <c r="C148" s="38" t="s">
        <v>283</v>
      </c>
      <c r="D148" s="38" t="s">
        <v>6</v>
      </c>
      <c r="E148" s="38" t="s">
        <v>117</v>
      </c>
      <c r="F148" s="38" t="s">
        <v>281</v>
      </c>
      <c r="G148" s="38" t="s">
        <v>9</v>
      </c>
      <c r="H148" s="41">
        <v>73</v>
      </c>
      <c r="I148" s="41">
        <v>706</v>
      </c>
      <c r="J148" s="41">
        <f t="shared" si="2"/>
        <v>633</v>
      </c>
      <c r="K148" s="38"/>
    </row>
    <row r="149" spans="1:11" x14ac:dyDescent="0.35">
      <c r="A149" s="38">
        <v>193</v>
      </c>
      <c r="B149" s="38" t="s">
        <v>232</v>
      </c>
      <c r="C149" s="38" t="s">
        <v>284</v>
      </c>
      <c r="D149" s="38" t="s">
        <v>6</v>
      </c>
      <c r="E149" s="38" t="s">
        <v>67</v>
      </c>
      <c r="F149" s="38" t="s">
        <v>234</v>
      </c>
      <c r="G149" s="38" t="s">
        <v>9</v>
      </c>
      <c r="H149" s="41">
        <v>0</v>
      </c>
      <c r="I149" s="41">
        <v>0</v>
      </c>
      <c r="J149" s="41">
        <f t="shared" si="2"/>
        <v>0</v>
      </c>
      <c r="K149" s="38"/>
    </row>
    <row r="150" spans="1:11" x14ac:dyDescent="0.35">
      <c r="A150" s="38">
        <v>194</v>
      </c>
      <c r="B150" s="38" t="s">
        <v>232</v>
      </c>
      <c r="C150" s="38" t="s">
        <v>225</v>
      </c>
      <c r="D150" s="38" t="s">
        <v>6</v>
      </c>
      <c r="E150" s="38" t="s">
        <v>67</v>
      </c>
      <c r="F150" s="38" t="s">
        <v>234</v>
      </c>
      <c r="G150" s="38" t="s">
        <v>9</v>
      </c>
      <c r="H150" s="41">
        <v>197419</v>
      </c>
      <c r="I150" s="41">
        <v>69762</v>
      </c>
      <c r="J150" s="41">
        <f t="shared" si="2"/>
        <v>-127657</v>
      </c>
      <c r="K150" s="38"/>
    </row>
    <row r="151" spans="1:11" x14ac:dyDescent="0.35">
      <c r="A151" s="38">
        <v>195</v>
      </c>
      <c r="B151" s="38" t="s">
        <v>232</v>
      </c>
      <c r="C151" s="38" t="s">
        <v>285</v>
      </c>
      <c r="D151" s="38" t="s">
        <v>6</v>
      </c>
      <c r="E151" s="38" t="s">
        <v>67</v>
      </c>
      <c r="F151" s="38" t="s">
        <v>234</v>
      </c>
      <c r="G151" s="38" t="s">
        <v>9</v>
      </c>
      <c r="H151" s="41">
        <v>798</v>
      </c>
      <c r="I151" s="41">
        <v>0</v>
      </c>
      <c r="J151" s="41">
        <f t="shared" si="2"/>
        <v>-798</v>
      </c>
      <c r="K151" s="38"/>
    </row>
    <row r="152" spans="1:11" x14ac:dyDescent="0.35">
      <c r="A152" s="38">
        <v>196</v>
      </c>
      <c r="B152" s="38" t="s">
        <v>286</v>
      </c>
      <c r="C152" s="38" t="s">
        <v>1045</v>
      </c>
      <c r="D152" s="38" t="s">
        <v>6</v>
      </c>
      <c r="E152" s="38" t="s">
        <v>82</v>
      </c>
      <c r="F152" s="38" t="s">
        <v>287</v>
      </c>
      <c r="G152" s="38" t="s">
        <v>9</v>
      </c>
      <c r="H152" s="41">
        <v>0</v>
      </c>
      <c r="I152" s="41">
        <v>16651</v>
      </c>
      <c r="J152" s="41">
        <f t="shared" si="2"/>
        <v>16651</v>
      </c>
      <c r="K152" s="38"/>
    </row>
    <row r="153" spans="1:11" x14ac:dyDescent="0.35">
      <c r="A153" s="38">
        <v>197</v>
      </c>
      <c r="B153" s="38" t="s">
        <v>1148</v>
      </c>
      <c r="C153" s="38" t="s">
        <v>288</v>
      </c>
      <c r="D153" s="38" t="s">
        <v>6</v>
      </c>
      <c r="E153" s="38" t="s">
        <v>82</v>
      </c>
      <c r="F153" s="38" t="s">
        <v>287</v>
      </c>
      <c r="G153" s="38" t="s">
        <v>9</v>
      </c>
      <c r="H153" s="41">
        <v>0</v>
      </c>
      <c r="I153" s="41">
        <v>0</v>
      </c>
      <c r="J153" s="41">
        <f t="shared" si="2"/>
        <v>0</v>
      </c>
      <c r="K153" s="38"/>
    </row>
    <row r="154" spans="1:11" x14ac:dyDescent="0.35">
      <c r="A154" s="38">
        <v>198</v>
      </c>
      <c r="B154" s="38" t="s">
        <v>289</v>
      </c>
      <c r="C154" s="38" t="s">
        <v>290</v>
      </c>
      <c r="D154" s="38" t="s">
        <v>6</v>
      </c>
      <c r="E154" s="38" t="s">
        <v>14</v>
      </c>
      <c r="F154" s="38" t="s">
        <v>291</v>
      </c>
      <c r="G154" s="38" t="s">
        <v>9</v>
      </c>
      <c r="H154" s="41">
        <v>948</v>
      </c>
      <c r="I154" s="41">
        <v>13254</v>
      </c>
      <c r="J154" s="41">
        <f t="shared" si="2"/>
        <v>12306</v>
      </c>
      <c r="K154" s="38"/>
    </row>
    <row r="155" spans="1:11" x14ac:dyDescent="0.35">
      <c r="A155" s="38">
        <v>199</v>
      </c>
      <c r="B155" s="38" t="s">
        <v>292</v>
      </c>
      <c r="C155" s="38" t="s">
        <v>293</v>
      </c>
      <c r="D155" s="38" t="s">
        <v>6</v>
      </c>
      <c r="E155" s="38" t="s">
        <v>45</v>
      </c>
      <c r="F155" s="38" t="s">
        <v>294</v>
      </c>
      <c r="G155" s="38" t="s">
        <v>9</v>
      </c>
      <c r="H155" s="41">
        <v>0</v>
      </c>
      <c r="I155" s="41">
        <v>0</v>
      </c>
      <c r="J155" s="41">
        <f t="shared" si="2"/>
        <v>0</v>
      </c>
      <c r="K155" s="38"/>
    </row>
    <row r="156" spans="1:11" x14ac:dyDescent="0.35">
      <c r="A156" s="38">
        <v>200</v>
      </c>
      <c r="B156" s="38" t="s">
        <v>289</v>
      </c>
      <c r="C156" s="38" t="s">
        <v>295</v>
      </c>
      <c r="D156" s="38" t="s">
        <v>6</v>
      </c>
      <c r="E156" s="38" t="s">
        <v>14</v>
      </c>
      <c r="F156" s="38" t="s">
        <v>296</v>
      </c>
      <c r="G156" s="38" t="s">
        <v>9</v>
      </c>
      <c r="H156" s="41">
        <v>0</v>
      </c>
      <c r="I156" s="41">
        <v>85</v>
      </c>
      <c r="J156" s="41">
        <f t="shared" si="2"/>
        <v>85</v>
      </c>
      <c r="K156" s="38"/>
    </row>
    <row r="157" spans="1:11" x14ac:dyDescent="0.35">
      <c r="A157" s="38">
        <v>201</v>
      </c>
      <c r="B157" s="38" t="s">
        <v>1149</v>
      </c>
      <c r="C157" s="38" t="s">
        <v>297</v>
      </c>
      <c r="D157" s="38" t="s">
        <v>6</v>
      </c>
      <c r="E157" s="38" t="s">
        <v>14</v>
      </c>
      <c r="F157" s="38" t="s">
        <v>298</v>
      </c>
      <c r="G157" s="38" t="s">
        <v>9</v>
      </c>
      <c r="H157" s="41">
        <v>8</v>
      </c>
      <c r="I157" s="41">
        <v>5666</v>
      </c>
      <c r="J157" s="41">
        <f t="shared" si="2"/>
        <v>5658</v>
      </c>
      <c r="K157" s="38"/>
    </row>
    <row r="158" spans="1:11" x14ac:dyDescent="0.35">
      <c r="A158" s="38">
        <v>202</v>
      </c>
      <c r="B158" s="38" t="s">
        <v>299</v>
      </c>
      <c r="C158" s="38" t="s">
        <v>300</v>
      </c>
      <c r="D158" s="38" t="s">
        <v>6</v>
      </c>
      <c r="E158" s="38" t="s">
        <v>196</v>
      </c>
      <c r="F158" s="38" t="s">
        <v>301</v>
      </c>
      <c r="G158" s="38" t="s">
        <v>9</v>
      </c>
      <c r="H158" s="41">
        <v>631</v>
      </c>
      <c r="I158" s="41">
        <v>6876</v>
      </c>
      <c r="J158" s="41">
        <f t="shared" si="2"/>
        <v>6245</v>
      </c>
      <c r="K158" s="38"/>
    </row>
    <row r="159" spans="1:11" x14ac:dyDescent="0.35">
      <c r="A159" s="38">
        <v>203</v>
      </c>
      <c r="B159" s="38" t="s">
        <v>1150</v>
      </c>
      <c r="C159" s="38" t="s">
        <v>302</v>
      </c>
      <c r="D159" s="38" t="s">
        <v>6</v>
      </c>
      <c r="E159" s="38" t="s">
        <v>123</v>
      </c>
      <c r="F159" s="38" t="s">
        <v>303</v>
      </c>
      <c r="G159" s="38" t="s">
        <v>9</v>
      </c>
      <c r="H159" s="41">
        <v>776</v>
      </c>
      <c r="I159" s="41">
        <v>0</v>
      </c>
      <c r="J159" s="41">
        <f t="shared" si="2"/>
        <v>-776</v>
      </c>
      <c r="K159" s="38"/>
    </row>
    <row r="160" spans="1:11" x14ac:dyDescent="0.35">
      <c r="A160" s="38">
        <v>204</v>
      </c>
      <c r="B160" s="38" t="s">
        <v>304</v>
      </c>
      <c r="C160" s="38" t="s">
        <v>305</v>
      </c>
      <c r="D160" s="38" t="s">
        <v>6</v>
      </c>
      <c r="E160" s="38" t="s">
        <v>123</v>
      </c>
      <c r="F160" s="38" t="s">
        <v>303</v>
      </c>
      <c r="G160" s="38" t="s">
        <v>9</v>
      </c>
      <c r="H160" s="41">
        <v>0</v>
      </c>
      <c r="I160" s="41">
        <v>63</v>
      </c>
      <c r="J160" s="41">
        <f t="shared" si="2"/>
        <v>63</v>
      </c>
      <c r="K160" s="38"/>
    </row>
    <row r="161" spans="1:11" x14ac:dyDescent="0.35">
      <c r="A161" s="38">
        <v>205</v>
      </c>
      <c r="B161" s="38" t="s">
        <v>306</v>
      </c>
      <c r="C161" s="38" t="s">
        <v>307</v>
      </c>
      <c r="D161" s="38" t="s">
        <v>6</v>
      </c>
      <c r="E161" s="38" t="s">
        <v>82</v>
      </c>
      <c r="F161" s="38" t="s">
        <v>308</v>
      </c>
      <c r="G161" s="38" t="s">
        <v>9</v>
      </c>
      <c r="H161" s="41">
        <v>0</v>
      </c>
      <c r="I161" s="41">
        <v>0</v>
      </c>
      <c r="J161" s="41">
        <f t="shared" si="2"/>
        <v>0</v>
      </c>
      <c r="K161" s="38"/>
    </row>
    <row r="162" spans="1:11" x14ac:dyDescent="0.35">
      <c r="A162" s="38">
        <v>206</v>
      </c>
      <c r="B162" s="38" t="s">
        <v>309</v>
      </c>
      <c r="C162" s="38" t="s">
        <v>309</v>
      </c>
      <c r="D162" s="38" t="s">
        <v>310</v>
      </c>
      <c r="E162" s="38" t="s">
        <v>90</v>
      </c>
      <c r="F162" s="38" t="s">
        <v>241</v>
      </c>
      <c r="G162" s="38" t="s">
        <v>9</v>
      </c>
      <c r="H162" s="41">
        <v>38940</v>
      </c>
      <c r="I162" s="41">
        <v>27738</v>
      </c>
      <c r="J162" s="41">
        <f t="shared" si="2"/>
        <v>-11202</v>
      </c>
      <c r="K162" s="38"/>
    </row>
    <row r="163" spans="1:11" x14ac:dyDescent="0.35">
      <c r="A163" s="38">
        <v>208</v>
      </c>
      <c r="B163" s="38" t="s">
        <v>313</v>
      </c>
      <c r="C163" s="38" t="s">
        <v>313</v>
      </c>
      <c r="D163" s="38" t="s">
        <v>6</v>
      </c>
      <c r="E163" s="38" t="s">
        <v>97</v>
      </c>
      <c r="F163" s="38" t="s">
        <v>314</v>
      </c>
      <c r="G163" s="38" t="s">
        <v>9</v>
      </c>
      <c r="H163" s="41">
        <v>906</v>
      </c>
      <c r="I163" s="41">
        <v>0</v>
      </c>
      <c r="J163" s="41">
        <f t="shared" si="2"/>
        <v>-906</v>
      </c>
      <c r="K163" s="38"/>
    </row>
    <row r="164" spans="1:11" x14ac:dyDescent="0.35">
      <c r="A164" s="38">
        <v>209</v>
      </c>
      <c r="B164" s="38" t="s">
        <v>315</v>
      </c>
      <c r="C164" s="38" t="s">
        <v>316</v>
      </c>
      <c r="D164" s="38" t="s">
        <v>6</v>
      </c>
      <c r="E164" s="38" t="s">
        <v>90</v>
      </c>
      <c r="F164" s="38" t="s">
        <v>317</v>
      </c>
      <c r="G164" s="38" t="s">
        <v>9</v>
      </c>
      <c r="H164" s="41">
        <v>0</v>
      </c>
      <c r="I164" s="41">
        <v>0</v>
      </c>
      <c r="J164" s="41">
        <f t="shared" si="2"/>
        <v>0</v>
      </c>
      <c r="K164" s="38"/>
    </row>
    <row r="165" spans="1:11" x14ac:dyDescent="0.35">
      <c r="A165" s="38">
        <v>210</v>
      </c>
      <c r="B165" s="38" t="s">
        <v>315</v>
      </c>
      <c r="C165" s="38" t="s">
        <v>318</v>
      </c>
      <c r="D165" s="38" t="s">
        <v>6</v>
      </c>
      <c r="E165" s="38" t="s">
        <v>90</v>
      </c>
      <c r="F165" s="38" t="s">
        <v>317</v>
      </c>
      <c r="G165" s="38" t="s">
        <v>9</v>
      </c>
      <c r="H165" s="41">
        <v>0</v>
      </c>
      <c r="I165" s="41">
        <v>0</v>
      </c>
      <c r="J165" s="41">
        <f t="shared" si="2"/>
        <v>0</v>
      </c>
      <c r="K165" s="38"/>
    </row>
    <row r="166" spans="1:11" x14ac:dyDescent="0.35">
      <c r="A166" s="38">
        <v>211</v>
      </c>
      <c r="B166" s="38" t="s">
        <v>315</v>
      </c>
      <c r="C166" s="38" t="s">
        <v>319</v>
      </c>
      <c r="D166" s="38" t="s">
        <v>6</v>
      </c>
      <c r="E166" s="38" t="s">
        <v>90</v>
      </c>
      <c r="F166" s="38" t="s">
        <v>317</v>
      </c>
      <c r="G166" s="38" t="s">
        <v>9</v>
      </c>
      <c r="H166" s="41">
        <v>0</v>
      </c>
      <c r="I166" s="41">
        <v>0</v>
      </c>
      <c r="J166" s="41">
        <f t="shared" si="2"/>
        <v>0</v>
      </c>
      <c r="K166" s="38"/>
    </row>
    <row r="167" spans="1:11" x14ac:dyDescent="0.35">
      <c r="A167" s="38">
        <v>212</v>
      </c>
      <c r="B167" s="38" t="s">
        <v>1151</v>
      </c>
      <c r="C167" s="38" t="s">
        <v>320</v>
      </c>
      <c r="D167" s="38" t="s">
        <v>6</v>
      </c>
      <c r="E167" s="38" t="s">
        <v>202</v>
      </c>
      <c r="F167" s="38" t="s">
        <v>321</v>
      </c>
      <c r="G167" s="38" t="s">
        <v>9</v>
      </c>
      <c r="H167" s="41">
        <v>505</v>
      </c>
      <c r="I167" s="41">
        <v>3759</v>
      </c>
      <c r="J167" s="41">
        <f t="shared" si="2"/>
        <v>3254</v>
      </c>
      <c r="K167" s="38"/>
    </row>
    <row r="168" spans="1:11" x14ac:dyDescent="0.35">
      <c r="A168" s="38">
        <v>213</v>
      </c>
      <c r="B168" s="38" t="s">
        <v>1152</v>
      </c>
      <c r="C168" s="38" t="s">
        <v>322</v>
      </c>
      <c r="D168" s="38" t="s">
        <v>6</v>
      </c>
      <c r="E168" s="38" t="s">
        <v>73</v>
      </c>
      <c r="F168" s="38" t="s">
        <v>323</v>
      </c>
      <c r="G168" s="38" t="s">
        <v>9</v>
      </c>
      <c r="H168" s="41">
        <v>1922</v>
      </c>
      <c r="I168" s="41">
        <v>241</v>
      </c>
      <c r="J168" s="41">
        <f t="shared" si="2"/>
        <v>-1681</v>
      </c>
      <c r="K168" s="38"/>
    </row>
    <row r="169" spans="1:11" x14ac:dyDescent="0.35">
      <c r="A169" s="38">
        <v>214</v>
      </c>
      <c r="B169" s="38" t="s">
        <v>1134</v>
      </c>
      <c r="C169" s="38" t="s">
        <v>324</v>
      </c>
      <c r="D169" s="38" t="s">
        <v>6</v>
      </c>
      <c r="E169" s="38" t="s">
        <v>31</v>
      </c>
      <c r="F169" s="38" t="s">
        <v>114</v>
      </c>
      <c r="G169" s="38" t="s">
        <v>9</v>
      </c>
      <c r="H169" s="41">
        <v>173</v>
      </c>
      <c r="I169" s="41">
        <v>13915</v>
      </c>
      <c r="J169" s="41">
        <f t="shared" si="2"/>
        <v>13742</v>
      </c>
      <c r="K169" s="38"/>
    </row>
    <row r="170" spans="1:11" x14ac:dyDescent="0.35">
      <c r="A170" s="38">
        <v>215</v>
      </c>
      <c r="B170" s="38" t="s">
        <v>325</v>
      </c>
      <c r="C170" s="38" t="s">
        <v>326</v>
      </c>
      <c r="D170" s="38" t="s">
        <v>6</v>
      </c>
      <c r="E170" s="38" t="s">
        <v>28</v>
      </c>
      <c r="F170" s="38" t="s">
        <v>327</v>
      </c>
      <c r="G170" s="38" t="s">
        <v>9</v>
      </c>
      <c r="H170" s="41">
        <v>1988</v>
      </c>
      <c r="I170" s="41">
        <v>9675</v>
      </c>
      <c r="J170" s="41">
        <f t="shared" si="2"/>
        <v>7687</v>
      </c>
      <c r="K170" s="38"/>
    </row>
    <row r="171" spans="1:11" x14ac:dyDescent="0.35">
      <c r="A171" s="38">
        <v>216</v>
      </c>
      <c r="B171" s="38" t="s">
        <v>47</v>
      </c>
      <c r="C171" s="38" t="s">
        <v>328</v>
      </c>
      <c r="D171" s="38" t="s">
        <v>6</v>
      </c>
      <c r="E171" s="38" t="s">
        <v>49</v>
      </c>
      <c r="F171" s="38" t="s">
        <v>329</v>
      </c>
      <c r="G171" s="38" t="s">
        <v>9</v>
      </c>
      <c r="H171" s="41">
        <v>19955</v>
      </c>
      <c r="I171" s="41">
        <v>15280</v>
      </c>
      <c r="J171" s="41">
        <f t="shared" si="2"/>
        <v>-4675</v>
      </c>
      <c r="K171" s="38"/>
    </row>
    <row r="172" spans="1:11" x14ac:dyDescent="0.35">
      <c r="A172" s="38">
        <v>218</v>
      </c>
      <c r="B172" s="38" t="s">
        <v>330</v>
      </c>
      <c r="C172" s="38" t="s">
        <v>331</v>
      </c>
      <c r="D172" s="38" t="s">
        <v>6</v>
      </c>
      <c r="E172" s="38" t="s">
        <v>82</v>
      </c>
      <c r="F172" s="38" t="s">
        <v>332</v>
      </c>
      <c r="G172" s="38" t="s">
        <v>9</v>
      </c>
      <c r="H172" s="41">
        <v>13</v>
      </c>
      <c r="I172" s="41">
        <v>30</v>
      </c>
      <c r="J172" s="41">
        <f t="shared" si="2"/>
        <v>17</v>
      </c>
      <c r="K172" s="38"/>
    </row>
    <row r="173" spans="1:11" x14ac:dyDescent="0.35">
      <c r="A173" s="38">
        <v>219</v>
      </c>
      <c r="B173" s="38" t="s">
        <v>330</v>
      </c>
      <c r="C173" s="38" t="s">
        <v>333</v>
      </c>
      <c r="D173" s="38" t="s">
        <v>6</v>
      </c>
      <c r="E173" s="38" t="s">
        <v>82</v>
      </c>
      <c r="F173" s="38" t="s">
        <v>332</v>
      </c>
      <c r="G173" s="38" t="s">
        <v>9</v>
      </c>
      <c r="H173" s="41">
        <v>79</v>
      </c>
      <c r="I173" s="41">
        <v>73</v>
      </c>
      <c r="J173" s="41">
        <f t="shared" si="2"/>
        <v>-6</v>
      </c>
      <c r="K173" s="38"/>
    </row>
    <row r="174" spans="1:11" x14ac:dyDescent="0.35">
      <c r="A174" s="38">
        <v>220</v>
      </c>
      <c r="B174" s="38" t="s">
        <v>330</v>
      </c>
      <c r="C174" s="38" t="s">
        <v>334</v>
      </c>
      <c r="D174" s="38" t="s">
        <v>6</v>
      </c>
      <c r="E174" s="38" t="s">
        <v>82</v>
      </c>
      <c r="F174" s="38" t="s">
        <v>332</v>
      </c>
      <c r="G174" s="38" t="s">
        <v>9</v>
      </c>
      <c r="H174" s="41">
        <v>196</v>
      </c>
      <c r="I174" s="41">
        <v>3852</v>
      </c>
      <c r="J174" s="41">
        <f t="shared" si="2"/>
        <v>3656</v>
      </c>
      <c r="K174" s="38"/>
    </row>
    <row r="175" spans="1:11" x14ac:dyDescent="0.35">
      <c r="A175" s="38">
        <v>221</v>
      </c>
      <c r="B175" s="38" t="s">
        <v>1153</v>
      </c>
      <c r="C175" s="38" t="s">
        <v>335</v>
      </c>
      <c r="D175" s="38" t="s">
        <v>6</v>
      </c>
      <c r="E175" s="38" t="s">
        <v>31</v>
      </c>
      <c r="F175" s="38" t="s">
        <v>336</v>
      </c>
      <c r="G175" s="38" t="s">
        <v>9</v>
      </c>
      <c r="H175" s="41">
        <v>529</v>
      </c>
      <c r="I175" s="41">
        <v>1438</v>
      </c>
      <c r="J175" s="41">
        <f t="shared" si="2"/>
        <v>909</v>
      </c>
      <c r="K175" s="38"/>
    </row>
    <row r="176" spans="1:11" x14ac:dyDescent="0.35">
      <c r="A176" s="38">
        <v>223</v>
      </c>
      <c r="B176" s="38" t="s">
        <v>1154</v>
      </c>
      <c r="C176" s="38" t="s">
        <v>337</v>
      </c>
      <c r="D176" s="38" t="s">
        <v>6</v>
      </c>
      <c r="E176" s="38" t="s">
        <v>14</v>
      </c>
      <c r="F176" s="38" t="s">
        <v>338</v>
      </c>
      <c r="G176" s="38" t="s">
        <v>9</v>
      </c>
      <c r="H176" s="41">
        <v>49</v>
      </c>
      <c r="I176" s="41">
        <v>0</v>
      </c>
      <c r="J176" s="41">
        <f t="shared" si="2"/>
        <v>-49</v>
      </c>
      <c r="K176" s="38"/>
    </row>
    <row r="177" spans="1:11" x14ac:dyDescent="0.35">
      <c r="A177" s="38">
        <v>224</v>
      </c>
      <c r="B177" s="38" t="s">
        <v>1155</v>
      </c>
      <c r="C177" s="38" t="s">
        <v>339</v>
      </c>
      <c r="D177" s="38" t="s">
        <v>6</v>
      </c>
      <c r="E177" s="38" t="s">
        <v>102</v>
      </c>
      <c r="F177" s="38" t="s">
        <v>340</v>
      </c>
      <c r="G177" s="38" t="s">
        <v>9</v>
      </c>
      <c r="H177" s="41">
        <v>0</v>
      </c>
      <c r="I177" s="41">
        <v>0</v>
      </c>
      <c r="J177" s="41">
        <f t="shared" si="2"/>
        <v>0</v>
      </c>
      <c r="K177" s="38"/>
    </row>
    <row r="178" spans="1:11" x14ac:dyDescent="0.35">
      <c r="A178" s="38">
        <v>225</v>
      </c>
      <c r="B178" s="38" t="s">
        <v>1155</v>
      </c>
      <c r="C178" s="38" t="s">
        <v>341</v>
      </c>
      <c r="D178" s="38" t="s">
        <v>6</v>
      </c>
      <c r="E178" s="38" t="s">
        <v>102</v>
      </c>
      <c r="F178" s="38" t="s">
        <v>340</v>
      </c>
      <c r="G178" s="38" t="s">
        <v>9</v>
      </c>
      <c r="H178" s="41">
        <v>705</v>
      </c>
      <c r="I178" s="41">
        <v>0</v>
      </c>
      <c r="J178" s="41">
        <f t="shared" si="2"/>
        <v>-705</v>
      </c>
      <c r="K178" s="38"/>
    </row>
    <row r="179" spans="1:11" x14ac:dyDescent="0.35">
      <c r="A179" s="38">
        <v>227</v>
      </c>
      <c r="B179" s="38" t="s">
        <v>342</v>
      </c>
      <c r="C179" s="38" t="s">
        <v>343</v>
      </c>
      <c r="D179" s="38" t="s">
        <v>6</v>
      </c>
      <c r="E179" s="38" t="s">
        <v>153</v>
      </c>
      <c r="F179" s="38" t="s">
        <v>344</v>
      </c>
      <c r="G179" s="38" t="s">
        <v>9</v>
      </c>
      <c r="H179" s="41">
        <v>0</v>
      </c>
      <c r="I179" s="41">
        <v>0</v>
      </c>
      <c r="J179" s="41">
        <f t="shared" si="2"/>
        <v>0</v>
      </c>
      <c r="K179" s="38"/>
    </row>
    <row r="180" spans="1:11" x14ac:dyDescent="0.35">
      <c r="A180" s="38">
        <v>228</v>
      </c>
      <c r="B180" s="38" t="s">
        <v>1156</v>
      </c>
      <c r="C180" s="38" t="s">
        <v>345</v>
      </c>
      <c r="D180" s="38" t="s">
        <v>6</v>
      </c>
      <c r="E180" s="38" t="s">
        <v>153</v>
      </c>
      <c r="F180" s="38" t="s">
        <v>344</v>
      </c>
      <c r="G180" s="38" t="s">
        <v>9</v>
      </c>
      <c r="H180" s="41">
        <v>1</v>
      </c>
      <c r="I180" s="41">
        <v>3</v>
      </c>
      <c r="J180" s="41">
        <f t="shared" si="2"/>
        <v>2</v>
      </c>
      <c r="K180" s="38"/>
    </row>
    <row r="181" spans="1:11" x14ac:dyDescent="0.35">
      <c r="A181" s="38">
        <v>229</v>
      </c>
      <c r="B181" s="38" t="s">
        <v>342</v>
      </c>
      <c r="C181" s="38" t="s">
        <v>346</v>
      </c>
      <c r="D181" s="38" t="s">
        <v>6</v>
      </c>
      <c r="E181" s="38" t="s">
        <v>153</v>
      </c>
      <c r="F181" s="38" t="s">
        <v>344</v>
      </c>
      <c r="G181" s="38" t="s">
        <v>9</v>
      </c>
      <c r="H181" s="41">
        <v>0</v>
      </c>
      <c r="I181" s="41">
        <v>0</v>
      </c>
      <c r="J181" s="41">
        <f t="shared" si="2"/>
        <v>0</v>
      </c>
      <c r="K181" s="38"/>
    </row>
    <row r="182" spans="1:11" x14ac:dyDescent="0.35">
      <c r="A182" s="38">
        <v>230</v>
      </c>
      <c r="B182" s="38" t="s">
        <v>342</v>
      </c>
      <c r="C182" s="38" t="s">
        <v>347</v>
      </c>
      <c r="D182" s="38" t="s">
        <v>6</v>
      </c>
      <c r="E182" s="38" t="s">
        <v>153</v>
      </c>
      <c r="F182" s="38" t="s">
        <v>344</v>
      </c>
      <c r="G182" s="38" t="s">
        <v>9</v>
      </c>
      <c r="H182" s="41">
        <v>0</v>
      </c>
      <c r="I182" s="41">
        <v>0</v>
      </c>
      <c r="J182" s="41">
        <f t="shared" si="2"/>
        <v>0</v>
      </c>
      <c r="K182" s="38"/>
    </row>
    <row r="183" spans="1:11" x14ac:dyDescent="0.35">
      <c r="A183" s="38">
        <v>231</v>
      </c>
      <c r="B183" s="38" t="s">
        <v>342</v>
      </c>
      <c r="C183" s="38" t="s">
        <v>348</v>
      </c>
      <c r="D183" s="38" t="s">
        <v>6</v>
      </c>
      <c r="E183" s="38" t="s">
        <v>153</v>
      </c>
      <c r="F183" s="38" t="s">
        <v>344</v>
      </c>
      <c r="G183" s="38" t="s">
        <v>9</v>
      </c>
      <c r="H183" s="41">
        <v>0</v>
      </c>
      <c r="I183" s="41">
        <v>0</v>
      </c>
      <c r="J183" s="41">
        <f t="shared" si="2"/>
        <v>0</v>
      </c>
      <c r="K183" s="38"/>
    </row>
    <row r="184" spans="1:11" x14ac:dyDescent="0.35">
      <c r="A184" s="38">
        <v>232</v>
      </c>
      <c r="B184" s="38" t="s">
        <v>342</v>
      </c>
      <c r="C184" s="38" t="s">
        <v>349</v>
      </c>
      <c r="D184" s="38" t="s">
        <v>6</v>
      </c>
      <c r="E184" s="38" t="s">
        <v>153</v>
      </c>
      <c r="F184" s="38" t="s">
        <v>344</v>
      </c>
      <c r="G184" s="38" t="s">
        <v>9</v>
      </c>
      <c r="H184" s="41">
        <v>90911</v>
      </c>
      <c r="I184" s="41">
        <v>20961</v>
      </c>
      <c r="J184" s="41">
        <f t="shared" si="2"/>
        <v>-69950</v>
      </c>
      <c r="K184" s="38"/>
    </row>
    <row r="185" spans="1:11" x14ac:dyDescent="0.35">
      <c r="A185" s="38">
        <v>233</v>
      </c>
      <c r="B185" s="38" t="s">
        <v>1157</v>
      </c>
      <c r="C185" s="38" t="s">
        <v>350</v>
      </c>
      <c r="D185" s="38" t="s">
        <v>6</v>
      </c>
      <c r="E185" s="38" t="s">
        <v>153</v>
      </c>
      <c r="F185" s="38" t="s">
        <v>344</v>
      </c>
      <c r="G185" s="38" t="s">
        <v>9</v>
      </c>
      <c r="H185" s="41">
        <v>0</v>
      </c>
      <c r="I185" s="41">
        <v>6</v>
      </c>
      <c r="J185" s="41">
        <f t="shared" si="2"/>
        <v>6</v>
      </c>
      <c r="K185" s="38"/>
    </row>
    <row r="186" spans="1:11" x14ac:dyDescent="0.35">
      <c r="A186" s="38">
        <v>234</v>
      </c>
      <c r="B186" s="38" t="s">
        <v>351</v>
      </c>
      <c r="C186" s="38" t="s">
        <v>1046</v>
      </c>
      <c r="D186" s="38" t="s">
        <v>6</v>
      </c>
      <c r="E186" s="38" t="s">
        <v>82</v>
      </c>
      <c r="F186" s="38" t="s">
        <v>353</v>
      </c>
      <c r="G186" s="38" t="s">
        <v>9</v>
      </c>
      <c r="H186" s="41">
        <v>756</v>
      </c>
      <c r="I186" s="41">
        <v>1967</v>
      </c>
      <c r="J186" s="41">
        <f t="shared" si="2"/>
        <v>1211</v>
      </c>
      <c r="K186" s="38"/>
    </row>
    <row r="187" spans="1:11" x14ac:dyDescent="0.35">
      <c r="A187" s="38">
        <v>235</v>
      </c>
      <c r="B187" s="38" t="s">
        <v>1158</v>
      </c>
      <c r="C187" s="38" t="s">
        <v>354</v>
      </c>
      <c r="D187" s="38" t="s">
        <v>6</v>
      </c>
      <c r="E187" s="38" t="s">
        <v>14</v>
      </c>
      <c r="F187" s="38" t="s">
        <v>296</v>
      </c>
      <c r="G187" s="38" t="s">
        <v>9</v>
      </c>
      <c r="H187" s="41">
        <v>530</v>
      </c>
      <c r="I187" s="41">
        <v>0</v>
      </c>
      <c r="J187" s="41">
        <f t="shared" si="2"/>
        <v>-530</v>
      </c>
      <c r="K187" s="38"/>
    </row>
    <row r="188" spans="1:11" x14ac:dyDescent="0.35">
      <c r="A188" s="38">
        <v>236</v>
      </c>
      <c r="B188" s="38" t="s">
        <v>1158</v>
      </c>
      <c r="C188" s="38" t="s">
        <v>355</v>
      </c>
      <c r="D188" s="38" t="s">
        <v>6</v>
      </c>
      <c r="E188" s="38" t="s">
        <v>117</v>
      </c>
      <c r="F188" s="38" t="s">
        <v>356</v>
      </c>
      <c r="G188" s="38" t="s">
        <v>9</v>
      </c>
      <c r="H188" s="41">
        <v>597</v>
      </c>
      <c r="I188" s="41">
        <v>0</v>
      </c>
      <c r="J188" s="41">
        <f t="shared" si="2"/>
        <v>-597</v>
      </c>
      <c r="K188" s="38"/>
    </row>
    <row r="189" spans="1:11" x14ac:dyDescent="0.35">
      <c r="A189" s="38">
        <v>237</v>
      </c>
      <c r="B189" s="38" t="s">
        <v>1158</v>
      </c>
      <c r="C189" s="38" t="s">
        <v>357</v>
      </c>
      <c r="D189" s="38" t="s">
        <v>6</v>
      </c>
      <c r="E189" s="38" t="s">
        <v>97</v>
      </c>
      <c r="F189" s="38" t="s">
        <v>314</v>
      </c>
      <c r="G189" s="38" t="s">
        <v>9</v>
      </c>
      <c r="H189" s="41">
        <v>1000</v>
      </c>
      <c r="I189" s="41">
        <v>0</v>
      </c>
      <c r="J189" s="41">
        <f t="shared" si="2"/>
        <v>-1000</v>
      </c>
      <c r="K189" s="38"/>
    </row>
    <row r="190" spans="1:11" x14ac:dyDescent="0.35">
      <c r="A190" s="38">
        <v>238</v>
      </c>
      <c r="B190" s="38" t="s">
        <v>1158</v>
      </c>
      <c r="C190" s="38" t="s">
        <v>358</v>
      </c>
      <c r="D190" s="38" t="s">
        <v>6</v>
      </c>
      <c r="E190" s="38" t="s">
        <v>82</v>
      </c>
      <c r="F190" s="38" t="s">
        <v>359</v>
      </c>
      <c r="G190" s="38" t="s">
        <v>9</v>
      </c>
      <c r="H190" s="41">
        <v>391</v>
      </c>
      <c r="I190" s="41">
        <v>0</v>
      </c>
      <c r="J190" s="41">
        <f t="shared" si="2"/>
        <v>-391</v>
      </c>
      <c r="K190" s="38"/>
    </row>
    <row r="191" spans="1:11" x14ac:dyDescent="0.35">
      <c r="A191" s="38">
        <v>239</v>
      </c>
      <c r="B191" s="38" t="s">
        <v>207</v>
      </c>
      <c r="C191" s="38" t="s">
        <v>360</v>
      </c>
      <c r="D191" s="38" t="s">
        <v>6</v>
      </c>
      <c r="E191" s="38" t="s">
        <v>90</v>
      </c>
      <c r="F191" s="38" t="s">
        <v>361</v>
      </c>
      <c r="G191" s="38" t="s">
        <v>9</v>
      </c>
      <c r="H191" s="41">
        <v>452</v>
      </c>
      <c r="I191" s="41">
        <v>0</v>
      </c>
      <c r="J191" s="41">
        <f t="shared" si="2"/>
        <v>-452</v>
      </c>
      <c r="K191" s="38"/>
    </row>
    <row r="192" spans="1:11" x14ac:dyDescent="0.35">
      <c r="A192" s="38">
        <v>240</v>
      </c>
      <c r="B192" s="38" t="s">
        <v>207</v>
      </c>
      <c r="C192" s="38" t="s">
        <v>362</v>
      </c>
      <c r="D192" s="38" t="s">
        <v>6</v>
      </c>
      <c r="E192" s="38" t="s">
        <v>97</v>
      </c>
      <c r="F192" s="38" t="s">
        <v>98</v>
      </c>
      <c r="G192" s="38" t="s">
        <v>9</v>
      </c>
      <c r="H192" s="41">
        <v>1618</v>
      </c>
      <c r="I192" s="41">
        <v>0</v>
      </c>
      <c r="J192" s="41">
        <f t="shared" si="2"/>
        <v>-1618</v>
      </c>
      <c r="K192" s="38"/>
    </row>
    <row r="193" spans="1:11" x14ac:dyDescent="0.35">
      <c r="A193" s="38">
        <v>241</v>
      </c>
      <c r="B193" s="38" t="s">
        <v>207</v>
      </c>
      <c r="C193" s="38" t="s">
        <v>363</v>
      </c>
      <c r="D193" s="38" t="s">
        <v>6</v>
      </c>
      <c r="E193" s="38" t="s">
        <v>202</v>
      </c>
      <c r="F193" s="38" t="s">
        <v>203</v>
      </c>
      <c r="G193" s="38" t="s">
        <v>9</v>
      </c>
      <c r="H193" s="41">
        <v>207</v>
      </c>
      <c r="I193" s="41">
        <v>0</v>
      </c>
      <c r="J193" s="41">
        <f t="shared" si="2"/>
        <v>-207</v>
      </c>
      <c r="K193" s="38"/>
    </row>
    <row r="194" spans="1:11" x14ac:dyDescent="0.35">
      <c r="A194" s="38">
        <v>242</v>
      </c>
      <c r="B194" s="38" t="s">
        <v>207</v>
      </c>
      <c r="C194" s="38" t="s">
        <v>364</v>
      </c>
      <c r="D194" s="38" t="s">
        <v>6</v>
      </c>
      <c r="E194" s="38" t="s">
        <v>90</v>
      </c>
      <c r="F194" s="38" t="s">
        <v>254</v>
      </c>
      <c r="G194" s="38" t="s">
        <v>9</v>
      </c>
      <c r="H194" s="41">
        <v>385</v>
      </c>
      <c r="I194" s="41">
        <v>0</v>
      </c>
      <c r="J194" s="41">
        <f t="shared" si="2"/>
        <v>-385</v>
      </c>
      <c r="K194" s="38"/>
    </row>
    <row r="195" spans="1:11" x14ac:dyDescent="0.35">
      <c r="A195" s="38">
        <v>243</v>
      </c>
      <c r="B195" s="38" t="s">
        <v>1159</v>
      </c>
      <c r="C195" s="38" t="s">
        <v>365</v>
      </c>
      <c r="D195" s="38" t="s">
        <v>6</v>
      </c>
      <c r="E195" s="38" t="s">
        <v>211</v>
      </c>
      <c r="F195" s="38" t="s">
        <v>366</v>
      </c>
      <c r="G195" s="38" t="s">
        <v>9</v>
      </c>
      <c r="H195" s="41">
        <v>167</v>
      </c>
      <c r="I195" s="41">
        <v>25</v>
      </c>
      <c r="J195" s="41">
        <f t="shared" si="2"/>
        <v>-142</v>
      </c>
      <c r="K195" s="38"/>
    </row>
    <row r="196" spans="1:11" x14ac:dyDescent="0.35">
      <c r="A196" s="38">
        <v>244</v>
      </c>
      <c r="B196" s="38" t="s">
        <v>1159</v>
      </c>
      <c r="C196" s="38" t="s">
        <v>367</v>
      </c>
      <c r="D196" s="38" t="s">
        <v>6</v>
      </c>
      <c r="E196" s="38" t="s">
        <v>211</v>
      </c>
      <c r="F196" s="38" t="s">
        <v>368</v>
      </c>
      <c r="G196" s="38" t="s">
        <v>9</v>
      </c>
      <c r="H196" s="41">
        <v>0</v>
      </c>
      <c r="I196" s="41">
        <v>137</v>
      </c>
      <c r="J196" s="41">
        <f t="shared" si="2"/>
        <v>137</v>
      </c>
      <c r="K196" s="38"/>
    </row>
    <row r="197" spans="1:11" x14ac:dyDescent="0.35">
      <c r="A197" s="38">
        <v>245</v>
      </c>
      <c r="B197" s="38" t="s">
        <v>1159</v>
      </c>
      <c r="C197" s="38" t="s">
        <v>369</v>
      </c>
      <c r="D197" s="38" t="s">
        <v>6</v>
      </c>
      <c r="E197" s="38" t="s">
        <v>211</v>
      </c>
      <c r="F197" s="38" t="s">
        <v>370</v>
      </c>
      <c r="G197" s="38" t="s">
        <v>9</v>
      </c>
      <c r="H197" s="41">
        <v>1955</v>
      </c>
      <c r="I197" s="41">
        <v>255</v>
      </c>
      <c r="J197" s="41">
        <f t="shared" si="2"/>
        <v>-1700</v>
      </c>
      <c r="K197" s="38"/>
    </row>
    <row r="198" spans="1:11" x14ac:dyDescent="0.35">
      <c r="A198" s="38">
        <v>246</v>
      </c>
      <c r="B198" s="38" t="s">
        <v>351</v>
      </c>
      <c r="C198" s="38" t="s">
        <v>371</v>
      </c>
      <c r="D198" s="38" t="s">
        <v>6</v>
      </c>
      <c r="E198" s="38" t="s">
        <v>211</v>
      </c>
      <c r="F198" s="38" t="s">
        <v>372</v>
      </c>
      <c r="G198" s="38" t="s">
        <v>9</v>
      </c>
      <c r="H198" s="41">
        <v>168</v>
      </c>
      <c r="I198" s="41">
        <v>1772</v>
      </c>
      <c r="J198" s="41">
        <f t="shared" ref="J198:J261" si="3">I198-H198</f>
        <v>1604</v>
      </c>
      <c r="K198" s="38"/>
    </row>
    <row r="199" spans="1:11" x14ac:dyDescent="0.35">
      <c r="A199" s="38">
        <v>247</v>
      </c>
      <c r="B199" s="38" t="s">
        <v>1160</v>
      </c>
      <c r="C199" s="38" t="s">
        <v>373</v>
      </c>
      <c r="D199" s="38" t="s">
        <v>6</v>
      </c>
      <c r="E199" s="38" t="s">
        <v>7</v>
      </c>
      <c r="F199" s="38" t="s">
        <v>374</v>
      </c>
      <c r="G199" s="38" t="s">
        <v>9</v>
      </c>
      <c r="H199" s="41">
        <v>192</v>
      </c>
      <c r="I199" s="41">
        <v>2718</v>
      </c>
      <c r="J199" s="41">
        <f t="shared" si="3"/>
        <v>2526</v>
      </c>
      <c r="K199" s="38"/>
    </row>
    <row r="200" spans="1:11" x14ac:dyDescent="0.35">
      <c r="A200" s="38">
        <v>248</v>
      </c>
      <c r="B200" s="38" t="s">
        <v>1129</v>
      </c>
      <c r="C200" s="38" t="s">
        <v>375</v>
      </c>
      <c r="D200" s="38" t="s">
        <v>6</v>
      </c>
      <c r="E200" s="38" t="s">
        <v>31</v>
      </c>
      <c r="F200" s="38" t="s">
        <v>376</v>
      </c>
      <c r="G200" s="38" t="s">
        <v>9</v>
      </c>
      <c r="H200" s="41">
        <v>166</v>
      </c>
      <c r="I200" s="41">
        <v>68</v>
      </c>
      <c r="J200" s="41">
        <f t="shared" si="3"/>
        <v>-98</v>
      </c>
      <c r="K200" s="38"/>
    </row>
    <row r="201" spans="1:11" x14ac:dyDescent="0.35">
      <c r="A201" s="38">
        <v>249</v>
      </c>
      <c r="B201" s="38" t="s">
        <v>1129</v>
      </c>
      <c r="C201" s="38" t="s">
        <v>377</v>
      </c>
      <c r="D201" s="38" t="s">
        <v>6</v>
      </c>
      <c r="E201" s="38" t="s">
        <v>31</v>
      </c>
      <c r="F201" s="38" t="s">
        <v>376</v>
      </c>
      <c r="G201" s="38" t="s">
        <v>9</v>
      </c>
      <c r="H201" s="41">
        <v>0</v>
      </c>
      <c r="I201" s="41">
        <v>0</v>
      </c>
      <c r="J201" s="41">
        <f t="shared" si="3"/>
        <v>0</v>
      </c>
      <c r="K201" s="38"/>
    </row>
    <row r="202" spans="1:11" x14ac:dyDescent="0.35">
      <c r="A202" s="38">
        <v>250</v>
      </c>
      <c r="B202" s="38" t="s">
        <v>1159</v>
      </c>
      <c r="C202" s="38" t="s">
        <v>378</v>
      </c>
      <c r="D202" s="38" t="s">
        <v>6</v>
      </c>
      <c r="E202" s="38" t="s">
        <v>211</v>
      </c>
      <c r="F202" s="38" t="s">
        <v>366</v>
      </c>
      <c r="G202" s="38" t="s">
        <v>9</v>
      </c>
      <c r="H202" s="41">
        <v>35226</v>
      </c>
      <c r="I202" s="41">
        <v>33677</v>
      </c>
      <c r="J202" s="41">
        <f t="shared" si="3"/>
        <v>-1549</v>
      </c>
      <c r="K202" s="38"/>
    </row>
    <row r="203" spans="1:11" x14ac:dyDescent="0.35">
      <c r="A203" s="38">
        <v>251</v>
      </c>
      <c r="B203" s="38" t="s">
        <v>379</v>
      </c>
      <c r="C203" s="38" t="s">
        <v>380</v>
      </c>
      <c r="D203" s="38" t="s">
        <v>6</v>
      </c>
      <c r="E203" s="38" t="s">
        <v>97</v>
      </c>
      <c r="F203" s="38" t="s">
        <v>381</v>
      </c>
      <c r="G203" s="38" t="s">
        <v>9</v>
      </c>
      <c r="H203" s="41">
        <v>0</v>
      </c>
      <c r="I203" s="41">
        <v>0</v>
      </c>
      <c r="J203" s="41">
        <f t="shared" si="3"/>
        <v>0</v>
      </c>
      <c r="K203" s="38"/>
    </row>
    <row r="204" spans="1:11" x14ac:dyDescent="0.35">
      <c r="A204" s="38">
        <v>252</v>
      </c>
      <c r="B204" s="38" t="s">
        <v>1129</v>
      </c>
      <c r="C204" s="38" t="s">
        <v>382</v>
      </c>
      <c r="D204" s="38" t="s">
        <v>6</v>
      </c>
      <c r="E204" s="38" t="s">
        <v>61</v>
      </c>
      <c r="F204" s="38" t="s">
        <v>383</v>
      </c>
      <c r="G204" s="38" t="s">
        <v>9</v>
      </c>
      <c r="H204" s="41">
        <v>130</v>
      </c>
      <c r="I204" s="41">
        <v>518</v>
      </c>
      <c r="J204" s="41">
        <f t="shared" si="3"/>
        <v>388</v>
      </c>
      <c r="K204" s="38"/>
    </row>
    <row r="205" spans="1:11" x14ac:dyDescent="0.35">
      <c r="A205" s="38">
        <v>253</v>
      </c>
      <c r="B205" s="38" t="s">
        <v>138</v>
      </c>
      <c r="C205" s="38" t="s">
        <v>384</v>
      </c>
      <c r="D205" s="38" t="s">
        <v>6</v>
      </c>
      <c r="E205" s="38" t="s">
        <v>14</v>
      </c>
      <c r="F205" s="38" t="s">
        <v>385</v>
      </c>
      <c r="G205" s="38" t="s">
        <v>9</v>
      </c>
      <c r="H205" s="41">
        <v>0</v>
      </c>
      <c r="I205" s="41">
        <v>0</v>
      </c>
      <c r="J205" s="41">
        <f t="shared" si="3"/>
        <v>0</v>
      </c>
      <c r="K205" s="38"/>
    </row>
    <row r="206" spans="1:11" x14ac:dyDescent="0.35">
      <c r="A206" s="38">
        <v>254</v>
      </c>
      <c r="B206" s="38" t="s">
        <v>1161</v>
      </c>
      <c r="C206" s="38" t="s">
        <v>386</v>
      </c>
      <c r="D206" s="38" t="s">
        <v>6</v>
      </c>
      <c r="E206" s="38" t="s">
        <v>82</v>
      </c>
      <c r="F206" s="38" t="s">
        <v>387</v>
      </c>
      <c r="G206" s="38" t="s">
        <v>9</v>
      </c>
      <c r="H206" s="41">
        <v>23</v>
      </c>
      <c r="I206" s="41">
        <v>0</v>
      </c>
      <c r="J206" s="41">
        <f t="shared" si="3"/>
        <v>-23</v>
      </c>
      <c r="K206" s="38"/>
    </row>
    <row r="207" spans="1:11" x14ac:dyDescent="0.35">
      <c r="A207" s="38">
        <v>255</v>
      </c>
      <c r="B207" s="38" t="s">
        <v>379</v>
      </c>
      <c r="C207" s="38" t="s">
        <v>388</v>
      </c>
      <c r="D207" s="38" t="s">
        <v>6</v>
      </c>
      <c r="E207" s="38" t="s">
        <v>97</v>
      </c>
      <c r="F207" s="38" t="s">
        <v>381</v>
      </c>
      <c r="G207" s="38" t="s">
        <v>9</v>
      </c>
      <c r="H207" s="41">
        <v>0</v>
      </c>
      <c r="I207" s="41">
        <v>6852</v>
      </c>
      <c r="J207" s="41">
        <f t="shared" si="3"/>
        <v>6852</v>
      </c>
      <c r="K207" s="38"/>
    </row>
    <row r="208" spans="1:11" x14ac:dyDescent="0.35">
      <c r="A208" s="38">
        <v>256</v>
      </c>
      <c r="B208" s="38" t="s">
        <v>138</v>
      </c>
      <c r="C208" s="38" t="s">
        <v>389</v>
      </c>
      <c r="D208" s="38" t="s">
        <v>6</v>
      </c>
      <c r="E208" s="38" t="s">
        <v>90</v>
      </c>
      <c r="F208" s="38" t="s">
        <v>254</v>
      </c>
      <c r="G208" s="38" t="s">
        <v>9</v>
      </c>
      <c r="H208" s="41">
        <v>346</v>
      </c>
      <c r="I208" s="41">
        <v>14088</v>
      </c>
      <c r="J208" s="41">
        <f t="shared" si="3"/>
        <v>13742</v>
      </c>
      <c r="K208" s="38"/>
    </row>
    <row r="209" spans="1:11" x14ac:dyDescent="0.35">
      <c r="A209" s="38">
        <v>258</v>
      </c>
      <c r="B209" s="38" t="s">
        <v>138</v>
      </c>
      <c r="C209" s="38" t="s">
        <v>390</v>
      </c>
      <c r="D209" s="38" t="s">
        <v>6</v>
      </c>
      <c r="E209" s="38" t="s">
        <v>90</v>
      </c>
      <c r="F209" s="38" t="s">
        <v>254</v>
      </c>
      <c r="G209" s="38" t="s">
        <v>9</v>
      </c>
      <c r="H209" s="41">
        <v>3655</v>
      </c>
      <c r="I209" s="41">
        <v>588</v>
      </c>
      <c r="J209" s="41">
        <f t="shared" si="3"/>
        <v>-3067</v>
      </c>
      <c r="K209" s="38"/>
    </row>
    <row r="210" spans="1:11" x14ac:dyDescent="0.35">
      <c r="A210" s="38">
        <v>259</v>
      </c>
      <c r="B210" s="38" t="s">
        <v>351</v>
      </c>
      <c r="C210" s="38" t="s">
        <v>391</v>
      </c>
      <c r="D210" s="38" t="s">
        <v>6</v>
      </c>
      <c r="E210" s="38" t="s">
        <v>82</v>
      </c>
      <c r="F210" s="38" t="s">
        <v>392</v>
      </c>
      <c r="G210" s="38" t="s">
        <v>9</v>
      </c>
      <c r="H210" s="41">
        <v>466</v>
      </c>
      <c r="I210" s="41">
        <v>2685</v>
      </c>
      <c r="J210" s="41">
        <f t="shared" si="3"/>
        <v>2219</v>
      </c>
      <c r="K210" s="38"/>
    </row>
    <row r="211" spans="1:11" x14ac:dyDescent="0.35">
      <c r="A211" s="38">
        <v>260</v>
      </c>
      <c r="B211" s="38" t="s">
        <v>1161</v>
      </c>
      <c r="C211" s="38" t="s">
        <v>393</v>
      </c>
      <c r="D211" s="38" t="s">
        <v>6</v>
      </c>
      <c r="E211" s="38" t="s">
        <v>82</v>
      </c>
      <c r="F211" s="38" t="s">
        <v>387</v>
      </c>
      <c r="G211" s="38" t="s">
        <v>9</v>
      </c>
      <c r="H211" s="41">
        <v>0</v>
      </c>
      <c r="I211" s="41">
        <v>0</v>
      </c>
      <c r="J211" s="41">
        <f t="shared" si="3"/>
        <v>0</v>
      </c>
      <c r="K211" s="38"/>
    </row>
    <row r="212" spans="1:11" x14ac:dyDescent="0.35">
      <c r="A212" s="38">
        <v>261</v>
      </c>
      <c r="B212" s="38" t="s">
        <v>1161</v>
      </c>
      <c r="C212" s="38" t="s">
        <v>394</v>
      </c>
      <c r="D212" s="38" t="s">
        <v>6</v>
      </c>
      <c r="E212" s="38" t="s">
        <v>82</v>
      </c>
      <c r="F212" s="38" t="s">
        <v>387</v>
      </c>
      <c r="G212" s="38" t="s">
        <v>9</v>
      </c>
      <c r="H212" s="41">
        <v>0</v>
      </c>
      <c r="I212" s="41">
        <v>0</v>
      </c>
      <c r="J212" s="41">
        <f t="shared" si="3"/>
        <v>0</v>
      </c>
      <c r="K212" s="38"/>
    </row>
    <row r="213" spans="1:11" x14ac:dyDescent="0.35">
      <c r="A213" s="38">
        <v>262</v>
      </c>
      <c r="B213" s="38" t="s">
        <v>138</v>
      </c>
      <c r="C213" s="38" t="s">
        <v>395</v>
      </c>
      <c r="D213" s="38" t="s">
        <v>6</v>
      </c>
      <c r="E213" s="38" t="s">
        <v>90</v>
      </c>
      <c r="F213" s="38" t="s">
        <v>254</v>
      </c>
      <c r="G213" s="38" t="s">
        <v>9</v>
      </c>
      <c r="H213" s="41">
        <v>5467</v>
      </c>
      <c r="I213" s="41">
        <v>533</v>
      </c>
      <c r="J213" s="41">
        <f t="shared" si="3"/>
        <v>-4934</v>
      </c>
      <c r="K213" s="38"/>
    </row>
    <row r="214" spans="1:11" x14ac:dyDescent="0.35">
      <c r="A214" s="38">
        <v>263</v>
      </c>
      <c r="B214" s="38" t="s">
        <v>396</v>
      </c>
      <c r="C214" s="38" t="s">
        <v>397</v>
      </c>
      <c r="D214" s="38" t="s">
        <v>6</v>
      </c>
      <c r="E214" s="38" t="s">
        <v>196</v>
      </c>
      <c r="F214" s="38" t="s">
        <v>398</v>
      </c>
      <c r="G214" s="38" t="s">
        <v>9</v>
      </c>
      <c r="H214" s="41">
        <v>20980</v>
      </c>
      <c r="I214" s="41">
        <v>5265</v>
      </c>
      <c r="J214" s="41">
        <f t="shared" si="3"/>
        <v>-15715</v>
      </c>
      <c r="K214" s="38"/>
    </row>
    <row r="215" spans="1:11" x14ac:dyDescent="0.35">
      <c r="A215" s="38">
        <v>264</v>
      </c>
      <c r="B215" s="38" t="s">
        <v>351</v>
      </c>
      <c r="C215" s="38" t="s">
        <v>399</v>
      </c>
      <c r="D215" s="38" t="s">
        <v>6</v>
      </c>
      <c r="E215" s="38" t="s">
        <v>49</v>
      </c>
      <c r="F215" s="38" t="s">
        <v>400</v>
      </c>
      <c r="G215" s="38" t="s">
        <v>9</v>
      </c>
      <c r="H215" s="41">
        <v>718</v>
      </c>
      <c r="I215" s="41">
        <v>2148</v>
      </c>
      <c r="J215" s="41">
        <f t="shared" si="3"/>
        <v>1430</v>
      </c>
      <c r="K215" s="38"/>
    </row>
    <row r="216" spans="1:11" x14ac:dyDescent="0.35">
      <c r="A216" s="38">
        <v>266</v>
      </c>
      <c r="B216" s="38" t="s">
        <v>1159</v>
      </c>
      <c r="C216" s="38" t="s">
        <v>401</v>
      </c>
      <c r="D216" s="38" t="s">
        <v>6</v>
      </c>
      <c r="E216" s="38" t="s">
        <v>117</v>
      </c>
      <c r="F216" s="38" t="s">
        <v>356</v>
      </c>
      <c r="G216" s="38" t="s">
        <v>9</v>
      </c>
      <c r="H216" s="41">
        <v>260936</v>
      </c>
      <c r="I216" s="41">
        <v>115392</v>
      </c>
      <c r="J216" s="41">
        <f t="shared" si="3"/>
        <v>-145544</v>
      </c>
      <c r="K216" s="38"/>
    </row>
    <row r="217" spans="1:11" x14ac:dyDescent="0.35">
      <c r="A217" s="38">
        <v>269</v>
      </c>
      <c r="B217" s="38" t="s">
        <v>1094</v>
      </c>
      <c r="C217" s="38" t="s">
        <v>402</v>
      </c>
      <c r="D217" s="38" t="s">
        <v>6</v>
      </c>
      <c r="E217" s="38" t="s">
        <v>45</v>
      </c>
      <c r="F217" s="38" t="s">
        <v>403</v>
      </c>
      <c r="G217" s="38" t="s">
        <v>9</v>
      </c>
      <c r="H217" s="41">
        <v>7448</v>
      </c>
      <c r="I217" s="41">
        <v>2204</v>
      </c>
      <c r="J217" s="41">
        <f t="shared" si="3"/>
        <v>-5244</v>
      </c>
      <c r="K217" s="38"/>
    </row>
    <row r="218" spans="1:11" x14ac:dyDescent="0.35">
      <c r="A218" s="38">
        <v>271</v>
      </c>
      <c r="B218" s="38" t="s">
        <v>404</v>
      </c>
      <c r="C218" s="38" t="s">
        <v>405</v>
      </c>
      <c r="D218" s="38" t="s">
        <v>6</v>
      </c>
      <c r="E218" s="38" t="s">
        <v>14</v>
      </c>
      <c r="F218" s="38" t="s">
        <v>406</v>
      </c>
      <c r="G218" s="38" t="s">
        <v>9</v>
      </c>
      <c r="H218" s="41">
        <v>802</v>
      </c>
      <c r="I218" s="41">
        <v>9779</v>
      </c>
      <c r="J218" s="41">
        <f t="shared" si="3"/>
        <v>8977</v>
      </c>
      <c r="K218" s="38"/>
    </row>
    <row r="219" spans="1:11" x14ac:dyDescent="0.35">
      <c r="A219" s="38">
        <v>272</v>
      </c>
      <c r="B219" s="38" t="s">
        <v>1162</v>
      </c>
      <c r="C219" s="38" t="s">
        <v>407</v>
      </c>
      <c r="D219" s="38" t="s">
        <v>6</v>
      </c>
      <c r="E219" s="38" t="s">
        <v>14</v>
      </c>
      <c r="F219" s="38" t="s">
        <v>408</v>
      </c>
      <c r="G219" s="38" t="s">
        <v>9</v>
      </c>
      <c r="H219" s="41">
        <v>8</v>
      </c>
      <c r="I219" s="41">
        <v>0</v>
      </c>
      <c r="J219" s="41">
        <f t="shared" si="3"/>
        <v>-8</v>
      </c>
      <c r="K219" s="38"/>
    </row>
    <row r="220" spans="1:11" x14ac:dyDescent="0.35">
      <c r="A220" s="38">
        <v>273</v>
      </c>
      <c r="B220" s="38" t="s">
        <v>404</v>
      </c>
      <c r="C220" s="38" t="s">
        <v>409</v>
      </c>
      <c r="D220" s="38" t="s">
        <v>6</v>
      </c>
      <c r="E220" s="38" t="s">
        <v>14</v>
      </c>
      <c r="F220" s="38" t="s">
        <v>338</v>
      </c>
      <c r="G220" s="38" t="s">
        <v>9</v>
      </c>
      <c r="H220" s="41">
        <v>23</v>
      </c>
      <c r="I220" s="41">
        <v>29</v>
      </c>
      <c r="J220" s="41">
        <f t="shared" si="3"/>
        <v>6</v>
      </c>
      <c r="K220" s="38"/>
    </row>
    <row r="221" spans="1:11" x14ac:dyDescent="0.35">
      <c r="A221" s="38">
        <v>274</v>
      </c>
      <c r="B221" s="38" t="s">
        <v>404</v>
      </c>
      <c r="C221" s="38" t="s">
        <v>410</v>
      </c>
      <c r="D221" s="38" t="s">
        <v>6</v>
      </c>
      <c r="E221" s="38" t="s">
        <v>14</v>
      </c>
      <c r="F221" s="38" t="s">
        <v>408</v>
      </c>
      <c r="G221" s="38" t="s">
        <v>9</v>
      </c>
      <c r="H221" s="41">
        <v>81136</v>
      </c>
      <c r="I221" s="41">
        <v>94063</v>
      </c>
      <c r="J221" s="41">
        <f t="shared" si="3"/>
        <v>12927</v>
      </c>
      <c r="K221" s="38"/>
    </row>
    <row r="222" spans="1:11" x14ac:dyDescent="0.35">
      <c r="A222" s="38">
        <v>275</v>
      </c>
      <c r="B222" s="38" t="s">
        <v>411</v>
      </c>
      <c r="C222" s="38" t="s">
        <v>412</v>
      </c>
      <c r="D222" s="38" t="s">
        <v>6</v>
      </c>
      <c r="E222" s="38" t="s">
        <v>28</v>
      </c>
      <c r="F222" s="38" t="s">
        <v>413</v>
      </c>
      <c r="G222" s="38" t="s">
        <v>9</v>
      </c>
      <c r="H222" s="41">
        <v>308</v>
      </c>
      <c r="I222" s="41">
        <v>5802</v>
      </c>
      <c r="J222" s="41">
        <f t="shared" si="3"/>
        <v>5494</v>
      </c>
      <c r="K222" s="38"/>
    </row>
    <row r="223" spans="1:11" x14ac:dyDescent="0.35">
      <c r="A223" s="38">
        <v>276</v>
      </c>
      <c r="B223" s="38" t="s">
        <v>404</v>
      </c>
      <c r="C223" s="38" t="s">
        <v>414</v>
      </c>
      <c r="D223" s="38" t="s">
        <v>6</v>
      </c>
      <c r="E223" s="38" t="s">
        <v>14</v>
      </c>
      <c r="F223" s="38" t="s">
        <v>338</v>
      </c>
      <c r="G223" s="38" t="s">
        <v>9</v>
      </c>
      <c r="H223" s="41">
        <v>0</v>
      </c>
      <c r="I223" s="41">
        <v>1943</v>
      </c>
      <c r="J223" s="41">
        <f t="shared" si="3"/>
        <v>1943</v>
      </c>
      <c r="K223" s="38"/>
    </row>
    <row r="224" spans="1:11" x14ac:dyDescent="0.35">
      <c r="A224" s="38">
        <v>277</v>
      </c>
      <c r="B224" s="38" t="s">
        <v>162</v>
      </c>
      <c r="C224" s="38" t="s">
        <v>415</v>
      </c>
      <c r="D224" s="38" t="s">
        <v>6</v>
      </c>
      <c r="E224" s="38" t="s">
        <v>82</v>
      </c>
      <c r="F224" s="38" t="s">
        <v>166</v>
      </c>
      <c r="G224" s="38" t="s">
        <v>9</v>
      </c>
      <c r="H224" s="41">
        <v>7411</v>
      </c>
      <c r="I224" s="41">
        <v>763</v>
      </c>
      <c r="J224" s="41">
        <f t="shared" si="3"/>
        <v>-6648</v>
      </c>
      <c r="K224" s="38"/>
    </row>
    <row r="225" spans="1:11" x14ac:dyDescent="0.35">
      <c r="A225" s="38">
        <v>278</v>
      </c>
      <c r="B225" s="38" t="s">
        <v>416</v>
      </c>
      <c r="C225" s="38" t="s">
        <v>417</v>
      </c>
      <c r="D225" s="38" t="s">
        <v>6</v>
      </c>
      <c r="E225" s="38" t="s">
        <v>73</v>
      </c>
      <c r="F225" s="38" t="s">
        <v>418</v>
      </c>
      <c r="G225" s="38" t="s">
        <v>9</v>
      </c>
      <c r="H225" s="41">
        <v>25296</v>
      </c>
      <c r="I225" s="41">
        <v>7729</v>
      </c>
      <c r="J225" s="41">
        <f t="shared" si="3"/>
        <v>-17567</v>
      </c>
      <c r="K225" s="38"/>
    </row>
    <row r="226" spans="1:11" x14ac:dyDescent="0.35">
      <c r="A226" s="38">
        <v>279</v>
      </c>
      <c r="B226" s="38" t="s">
        <v>1142</v>
      </c>
      <c r="C226" s="38" t="s">
        <v>419</v>
      </c>
      <c r="D226" s="38" t="s">
        <v>6</v>
      </c>
      <c r="E226" s="38" t="s">
        <v>117</v>
      </c>
      <c r="F226" s="38" t="s">
        <v>420</v>
      </c>
      <c r="G226" s="38" t="s">
        <v>9</v>
      </c>
      <c r="H226" s="41">
        <v>259912</v>
      </c>
      <c r="I226" s="41">
        <v>50705</v>
      </c>
      <c r="J226" s="41">
        <f t="shared" si="3"/>
        <v>-209207</v>
      </c>
      <c r="K226" s="38"/>
    </row>
    <row r="227" spans="1:11" x14ac:dyDescent="0.35">
      <c r="A227" s="38">
        <v>280</v>
      </c>
      <c r="B227" s="38" t="s">
        <v>1142</v>
      </c>
      <c r="C227" s="38" t="s">
        <v>225</v>
      </c>
      <c r="D227" s="38" t="s">
        <v>6</v>
      </c>
      <c r="E227" s="38" t="s">
        <v>117</v>
      </c>
      <c r="F227" s="38" t="s">
        <v>420</v>
      </c>
      <c r="G227" s="38" t="s">
        <v>9</v>
      </c>
      <c r="H227" s="41">
        <v>9387</v>
      </c>
      <c r="I227" s="41">
        <v>12419</v>
      </c>
      <c r="J227" s="41">
        <f t="shared" si="3"/>
        <v>3032</v>
      </c>
      <c r="K227" s="38"/>
    </row>
    <row r="228" spans="1:11" x14ac:dyDescent="0.35">
      <c r="A228" s="38">
        <v>281</v>
      </c>
      <c r="B228" s="38" t="s">
        <v>1142</v>
      </c>
      <c r="C228" s="38" t="s">
        <v>421</v>
      </c>
      <c r="D228" s="38" t="s">
        <v>6</v>
      </c>
      <c r="E228" s="38" t="s">
        <v>117</v>
      </c>
      <c r="F228" s="38" t="s">
        <v>420</v>
      </c>
      <c r="G228" s="38" t="s">
        <v>9</v>
      </c>
      <c r="H228" s="41">
        <v>0</v>
      </c>
      <c r="I228" s="41">
        <v>142</v>
      </c>
      <c r="J228" s="41">
        <f t="shared" si="3"/>
        <v>142</v>
      </c>
      <c r="K228" s="38"/>
    </row>
    <row r="229" spans="1:11" x14ac:dyDescent="0.35">
      <c r="A229" s="38">
        <v>282</v>
      </c>
      <c r="B229" s="38" t="s">
        <v>1142</v>
      </c>
      <c r="C229" s="38" t="s">
        <v>422</v>
      </c>
      <c r="D229" s="38" t="s">
        <v>6</v>
      </c>
      <c r="E229" s="38" t="s">
        <v>117</v>
      </c>
      <c r="F229" s="38" t="s">
        <v>420</v>
      </c>
      <c r="G229" s="38" t="s">
        <v>9</v>
      </c>
      <c r="H229" s="41">
        <v>348</v>
      </c>
      <c r="I229" s="41">
        <v>35</v>
      </c>
      <c r="J229" s="41">
        <f t="shared" si="3"/>
        <v>-313</v>
      </c>
      <c r="K229" s="38"/>
    </row>
    <row r="230" spans="1:11" x14ac:dyDescent="0.35">
      <c r="A230" s="38">
        <v>283</v>
      </c>
      <c r="B230" s="38" t="s">
        <v>1142</v>
      </c>
      <c r="C230" s="38" t="s">
        <v>1047</v>
      </c>
      <c r="D230" s="38" t="s">
        <v>6</v>
      </c>
      <c r="E230" s="38" t="s">
        <v>117</v>
      </c>
      <c r="F230" s="38" t="s">
        <v>420</v>
      </c>
      <c r="G230" s="38" t="s">
        <v>9</v>
      </c>
      <c r="H230" s="41">
        <v>0</v>
      </c>
      <c r="I230" s="41">
        <v>1422</v>
      </c>
      <c r="J230" s="41">
        <f t="shared" si="3"/>
        <v>1422</v>
      </c>
      <c r="K230" s="38"/>
    </row>
    <row r="231" spans="1:11" x14ac:dyDescent="0.35">
      <c r="A231" s="38">
        <v>284</v>
      </c>
      <c r="B231" s="38" t="s">
        <v>1142</v>
      </c>
      <c r="C231" s="38" t="s">
        <v>423</v>
      </c>
      <c r="D231" s="38" t="s">
        <v>6</v>
      </c>
      <c r="E231" s="38" t="s">
        <v>117</v>
      </c>
      <c r="F231" s="38" t="s">
        <v>420</v>
      </c>
      <c r="G231" s="38" t="s">
        <v>9</v>
      </c>
      <c r="H231" s="41">
        <v>0</v>
      </c>
      <c r="I231" s="41">
        <v>134</v>
      </c>
      <c r="J231" s="41">
        <f t="shared" si="3"/>
        <v>134</v>
      </c>
      <c r="K231" s="38"/>
    </row>
    <row r="232" spans="1:11" x14ac:dyDescent="0.35">
      <c r="A232" s="38">
        <v>285</v>
      </c>
      <c r="B232" s="38" t="s">
        <v>227</v>
      </c>
      <c r="C232" s="38" t="s">
        <v>424</v>
      </c>
      <c r="D232" s="38" t="s">
        <v>6</v>
      </c>
      <c r="E232" s="38" t="s">
        <v>117</v>
      </c>
      <c r="F232" s="38" t="s">
        <v>420</v>
      </c>
      <c r="G232" s="38" t="s">
        <v>9</v>
      </c>
      <c r="H232" s="41">
        <v>10</v>
      </c>
      <c r="I232" s="41">
        <v>0</v>
      </c>
      <c r="J232" s="41">
        <f t="shared" si="3"/>
        <v>-10</v>
      </c>
      <c r="K232" s="38"/>
    </row>
    <row r="233" spans="1:11" x14ac:dyDescent="0.35">
      <c r="A233" s="38">
        <v>286</v>
      </c>
      <c r="B233" s="38" t="s">
        <v>425</v>
      </c>
      <c r="C233" s="38" t="s">
        <v>426</v>
      </c>
      <c r="D233" s="38" t="s">
        <v>6</v>
      </c>
      <c r="E233" s="38" t="s">
        <v>196</v>
      </c>
      <c r="F233" s="38" t="s">
        <v>427</v>
      </c>
      <c r="G233" s="38" t="s">
        <v>9</v>
      </c>
      <c r="H233" s="41">
        <v>177</v>
      </c>
      <c r="I233" s="41">
        <v>4650</v>
      </c>
      <c r="J233" s="41">
        <f t="shared" si="3"/>
        <v>4473</v>
      </c>
      <c r="K233" s="38"/>
    </row>
    <row r="234" spans="1:11" x14ac:dyDescent="0.35">
      <c r="A234" s="38">
        <v>287</v>
      </c>
      <c r="B234" s="38" t="s">
        <v>425</v>
      </c>
      <c r="C234" s="38" t="s">
        <v>428</v>
      </c>
      <c r="D234" s="38" t="s">
        <v>6</v>
      </c>
      <c r="E234" s="38" t="s">
        <v>196</v>
      </c>
      <c r="F234" s="38" t="s">
        <v>427</v>
      </c>
      <c r="G234" s="38" t="s">
        <v>9</v>
      </c>
      <c r="H234" s="41">
        <v>3</v>
      </c>
      <c r="I234" s="41">
        <v>1</v>
      </c>
      <c r="J234" s="41">
        <f t="shared" si="3"/>
        <v>-2</v>
      </c>
      <c r="K234" s="38"/>
    </row>
    <row r="235" spans="1:11" x14ac:dyDescent="0.35">
      <c r="A235" s="38">
        <v>288</v>
      </c>
      <c r="B235" s="38" t="s">
        <v>429</v>
      </c>
      <c r="C235" s="38" t="s">
        <v>430</v>
      </c>
      <c r="D235" s="38" t="s">
        <v>6</v>
      </c>
      <c r="E235" s="38" t="s">
        <v>82</v>
      </c>
      <c r="F235" s="38" t="s">
        <v>359</v>
      </c>
      <c r="G235" s="38" t="s">
        <v>9</v>
      </c>
      <c r="H235" s="41">
        <v>82</v>
      </c>
      <c r="I235" s="41">
        <v>1194</v>
      </c>
      <c r="J235" s="41">
        <f t="shared" si="3"/>
        <v>1112</v>
      </c>
      <c r="K235" s="38"/>
    </row>
    <row r="236" spans="1:11" x14ac:dyDescent="0.35">
      <c r="A236" s="38">
        <v>289</v>
      </c>
      <c r="B236" s="38" t="s">
        <v>429</v>
      </c>
      <c r="C236" s="38" t="s">
        <v>431</v>
      </c>
      <c r="D236" s="38" t="s">
        <v>6</v>
      </c>
      <c r="E236" s="38" t="s">
        <v>82</v>
      </c>
      <c r="F236" s="38" t="s">
        <v>359</v>
      </c>
      <c r="G236" s="38" t="s">
        <v>9</v>
      </c>
      <c r="H236" s="41">
        <v>0</v>
      </c>
      <c r="I236" s="41">
        <v>4711</v>
      </c>
      <c r="J236" s="41">
        <f t="shared" si="3"/>
        <v>4711</v>
      </c>
      <c r="K236" s="38"/>
    </row>
    <row r="237" spans="1:11" x14ac:dyDescent="0.35">
      <c r="A237" s="38">
        <v>290</v>
      </c>
      <c r="B237" s="38" t="s">
        <v>429</v>
      </c>
      <c r="C237" s="38" t="s">
        <v>432</v>
      </c>
      <c r="D237" s="38" t="s">
        <v>6</v>
      </c>
      <c r="E237" s="38" t="s">
        <v>82</v>
      </c>
      <c r="F237" s="38" t="s">
        <v>359</v>
      </c>
      <c r="G237" s="38" t="s">
        <v>9</v>
      </c>
      <c r="H237" s="41">
        <v>58</v>
      </c>
      <c r="I237" s="41">
        <v>10920</v>
      </c>
      <c r="J237" s="41">
        <f t="shared" si="3"/>
        <v>10862</v>
      </c>
      <c r="K237" s="38"/>
    </row>
    <row r="238" spans="1:11" x14ac:dyDescent="0.35">
      <c r="A238" s="38">
        <v>291</v>
      </c>
      <c r="B238" s="38" t="s">
        <v>433</v>
      </c>
      <c r="C238" s="38" t="s">
        <v>434</v>
      </c>
      <c r="D238" s="38" t="s">
        <v>6</v>
      </c>
      <c r="E238" s="38" t="s">
        <v>82</v>
      </c>
      <c r="F238" s="38" t="s">
        <v>435</v>
      </c>
      <c r="G238" s="38" t="s">
        <v>9</v>
      </c>
      <c r="H238" s="41">
        <v>0</v>
      </c>
      <c r="I238" s="41">
        <v>8</v>
      </c>
      <c r="J238" s="41">
        <f t="shared" si="3"/>
        <v>8</v>
      </c>
      <c r="K238" s="38"/>
    </row>
    <row r="239" spans="1:11" x14ac:dyDescent="0.35">
      <c r="A239" s="38">
        <v>292</v>
      </c>
      <c r="B239" s="38" t="s">
        <v>433</v>
      </c>
      <c r="C239" s="38" t="s">
        <v>436</v>
      </c>
      <c r="D239" s="38" t="s">
        <v>6</v>
      </c>
      <c r="E239" s="38" t="s">
        <v>82</v>
      </c>
      <c r="F239" s="38" t="s">
        <v>435</v>
      </c>
      <c r="G239" s="38" t="s">
        <v>9</v>
      </c>
      <c r="H239" s="41">
        <v>0</v>
      </c>
      <c r="I239" s="41">
        <v>4538</v>
      </c>
      <c r="J239" s="41">
        <f t="shared" si="3"/>
        <v>4538</v>
      </c>
      <c r="K239" s="38"/>
    </row>
    <row r="240" spans="1:11" x14ac:dyDescent="0.35">
      <c r="A240" s="38">
        <v>293</v>
      </c>
      <c r="B240" s="38" t="s">
        <v>311</v>
      </c>
      <c r="C240" s="38" t="s">
        <v>437</v>
      </c>
      <c r="D240" s="38" t="s">
        <v>6</v>
      </c>
      <c r="E240" s="38" t="s">
        <v>49</v>
      </c>
      <c r="F240" s="38" t="s">
        <v>312</v>
      </c>
      <c r="G240" s="38" t="s">
        <v>9</v>
      </c>
      <c r="H240" s="41">
        <v>0</v>
      </c>
      <c r="I240" s="41">
        <v>216</v>
      </c>
      <c r="J240" s="41">
        <f t="shared" si="3"/>
        <v>216</v>
      </c>
      <c r="K240" s="38"/>
    </row>
    <row r="241" spans="1:11" x14ac:dyDescent="0.35">
      <c r="A241" s="38">
        <v>295</v>
      </c>
      <c r="B241" s="38" t="s">
        <v>311</v>
      </c>
      <c r="C241" s="38" t="s">
        <v>438</v>
      </c>
      <c r="D241" s="38" t="s">
        <v>6</v>
      </c>
      <c r="E241" s="38" t="s">
        <v>49</v>
      </c>
      <c r="F241" s="38" t="s">
        <v>312</v>
      </c>
      <c r="G241" s="38" t="s">
        <v>9</v>
      </c>
      <c r="H241" s="41">
        <v>31</v>
      </c>
      <c r="I241" s="41">
        <v>0</v>
      </c>
      <c r="J241" s="41">
        <f t="shared" si="3"/>
        <v>-31</v>
      </c>
      <c r="K241" s="38"/>
    </row>
    <row r="242" spans="1:11" x14ac:dyDescent="0.35">
      <c r="A242" s="38">
        <v>296</v>
      </c>
      <c r="B242" s="38" t="s">
        <v>311</v>
      </c>
      <c r="C242" s="38" t="s">
        <v>439</v>
      </c>
      <c r="D242" s="38" t="s">
        <v>6</v>
      </c>
      <c r="E242" s="38" t="s">
        <v>49</v>
      </c>
      <c r="F242" s="38" t="s">
        <v>312</v>
      </c>
      <c r="G242" s="38" t="s">
        <v>9</v>
      </c>
      <c r="H242" s="41">
        <v>1318</v>
      </c>
      <c r="I242" s="41">
        <v>7496</v>
      </c>
      <c r="J242" s="41">
        <f t="shared" si="3"/>
        <v>6178</v>
      </c>
      <c r="K242" s="38"/>
    </row>
    <row r="243" spans="1:11" x14ac:dyDescent="0.35">
      <c r="A243" s="38">
        <v>297</v>
      </c>
      <c r="B243" s="38" t="s">
        <v>440</v>
      </c>
      <c r="C243" s="38" t="s">
        <v>441</v>
      </c>
      <c r="D243" s="38" t="s">
        <v>6</v>
      </c>
      <c r="E243" s="38" t="s">
        <v>7</v>
      </c>
      <c r="F243" s="38" t="s">
        <v>374</v>
      </c>
      <c r="G243" s="38" t="s">
        <v>9</v>
      </c>
      <c r="H243" s="41">
        <v>1845</v>
      </c>
      <c r="I243" s="41">
        <v>3574</v>
      </c>
      <c r="J243" s="41">
        <f t="shared" si="3"/>
        <v>1729</v>
      </c>
      <c r="K243" s="38"/>
    </row>
    <row r="244" spans="1:11" x14ac:dyDescent="0.35">
      <c r="A244" s="38">
        <v>298</v>
      </c>
      <c r="B244" s="38" t="s">
        <v>1158</v>
      </c>
      <c r="C244" s="38" t="s">
        <v>442</v>
      </c>
      <c r="D244" s="38" t="s">
        <v>6</v>
      </c>
      <c r="E244" s="38" t="s">
        <v>82</v>
      </c>
      <c r="F244" s="38" t="s">
        <v>166</v>
      </c>
      <c r="G244" s="38" t="s">
        <v>9</v>
      </c>
      <c r="H244" s="41">
        <v>524</v>
      </c>
      <c r="I244" s="41">
        <v>0</v>
      </c>
      <c r="J244" s="41">
        <f t="shared" si="3"/>
        <v>-524</v>
      </c>
      <c r="K244" s="38"/>
    </row>
    <row r="245" spans="1:11" x14ac:dyDescent="0.35">
      <c r="A245" s="38">
        <v>300</v>
      </c>
      <c r="B245" s="38" t="s">
        <v>440</v>
      </c>
      <c r="C245" s="38" t="s">
        <v>443</v>
      </c>
      <c r="D245" s="38" t="s">
        <v>6</v>
      </c>
      <c r="E245" s="38" t="s">
        <v>134</v>
      </c>
      <c r="F245" s="38" t="s">
        <v>135</v>
      </c>
      <c r="G245" s="38" t="s">
        <v>9</v>
      </c>
      <c r="H245" s="41">
        <v>678</v>
      </c>
      <c r="I245" s="41">
        <v>0</v>
      </c>
      <c r="J245" s="41">
        <f t="shared" si="3"/>
        <v>-678</v>
      </c>
      <c r="K245" s="38"/>
    </row>
    <row r="246" spans="1:11" x14ac:dyDescent="0.35">
      <c r="A246" s="38">
        <v>303</v>
      </c>
      <c r="B246" s="38" t="s">
        <v>440</v>
      </c>
      <c r="C246" s="38" t="s">
        <v>445</v>
      </c>
      <c r="D246" s="38" t="s">
        <v>6</v>
      </c>
      <c r="E246" s="38" t="s">
        <v>134</v>
      </c>
      <c r="F246" s="38" t="s">
        <v>135</v>
      </c>
      <c r="G246" s="38" t="s">
        <v>9</v>
      </c>
      <c r="H246" s="41">
        <v>229</v>
      </c>
      <c r="I246" s="41">
        <v>0</v>
      </c>
      <c r="J246" s="41">
        <f t="shared" si="3"/>
        <v>-229</v>
      </c>
      <c r="K246" s="38"/>
    </row>
    <row r="247" spans="1:11" x14ac:dyDescent="0.35">
      <c r="A247" s="38">
        <v>304</v>
      </c>
      <c r="B247" s="38" t="s">
        <v>440</v>
      </c>
      <c r="C247" s="38" t="s">
        <v>446</v>
      </c>
      <c r="D247" s="38" t="s">
        <v>6</v>
      </c>
      <c r="E247" s="38" t="s">
        <v>117</v>
      </c>
      <c r="F247" s="38" t="s">
        <v>447</v>
      </c>
      <c r="G247" s="38" t="s">
        <v>9</v>
      </c>
      <c r="H247" s="41">
        <v>753</v>
      </c>
      <c r="I247" s="41">
        <v>7028</v>
      </c>
      <c r="J247" s="41">
        <f t="shared" si="3"/>
        <v>6275</v>
      </c>
      <c r="K247" s="38"/>
    </row>
    <row r="248" spans="1:11" x14ac:dyDescent="0.35">
      <c r="A248" s="38">
        <v>305</v>
      </c>
      <c r="B248" s="38" t="s">
        <v>440</v>
      </c>
      <c r="C248" s="38" t="s">
        <v>448</v>
      </c>
      <c r="D248" s="38" t="s">
        <v>6</v>
      </c>
      <c r="E248" s="38" t="s">
        <v>14</v>
      </c>
      <c r="F248" s="38" t="s">
        <v>39</v>
      </c>
      <c r="G248" s="38" t="s">
        <v>9</v>
      </c>
      <c r="H248" s="41">
        <v>35</v>
      </c>
      <c r="I248" s="41">
        <v>1310</v>
      </c>
      <c r="J248" s="41">
        <f t="shared" si="3"/>
        <v>1275</v>
      </c>
      <c r="K248" s="38"/>
    </row>
    <row r="249" spans="1:11" x14ac:dyDescent="0.35">
      <c r="A249" s="38">
        <v>308</v>
      </c>
      <c r="B249" s="38" t="s">
        <v>1034</v>
      </c>
      <c r="C249" s="38" t="s">
        <v>1048</v>
      </c>
      <c r="D249" s="38" t="s">
        <v>6</v>
      </c>
      <c r="E249" s="38" t="s">
        <v>123</v>
      </c>
      <c r="F249" s="38" t="s">
        <v>449</v>
      </c>
      <c r="G249" s="38" t="s">
        <v>9</v>
      </c>
      <c r="H249" s="41">
        <v>119</v>
      </c>
      <c r="I249" s="41">
        <v>1881</v>
      </c>
      <c r="J249" s="41">
        <f t="shared" si="3"/>
        <v>1762</v>
      </c>
      <c r="K249" s="38"/>
    </row>
    <row r="250" spans="1:11" x14ac:dyDescent="0.35">
      <c r="A250" s="38">
        <v>309</v>
      </c>
      <c r="B250" s="38" t="s">
        <v>440</v>
      </c>
      <c r="C250" s="38" t="s">
        <v>450</v>
      </c>
      <c r="D250" s="38" t="s">
        <v>6</v>
      </c>
      <c r="E250" s="38" t="s">
        <v>117</v>
      </c>
      <c r="F250" s="38" t="s">
        <v>447</v>
      </c>
      <c r="G250" s="38" t="s">
        <v>9</v>
      </c>
      <c r="H250" s="41">
        <v>175</v>
      </c>
      <c r="I250" s="41">
        <v>38</v>
      </c>
      <c r="J250" s="41">
        <f t="shared" si="3"/>
        <v>-137</v>
      </c>
      <c r="K250" s="38"/>
    </row>
    <row r="251" spans="1:11" x14ac:dyDescent="0.35">
      <c r="A251" s="38">
        <v>310</v>
      </c>
      <c r="B251" s="38" t="s">
        <v>1163</v>
      </c>
      <c r="C251" s="38" t="s">
        <v>451</v>
      </c>
      <c r="D251" s="38" t="s">
        <v>6</v>
      </c>
      <c r="E251" s="38" t="s">
        <v>7</v>
      </c>
      <c r="F251" s="38" t="s">
        <v>374</v>
      </c>
      <c r="G251" s="38" t="s">
        <v>9</v>
      </c>
      <c r="H251" s="41">
        <v>161285</v>
      </c>
      <c r="I251" s="41">
        <v>72142</v>
      </c>
      <c r="J251" s="41">
        <f t="shared" si="3"/>
        <v>-89143</v>
      </c>
      <c r="K251" s="38"/>
    </row>
    <row r="252" spans="1:11" x14ac:dyDescent="0.35">
      <c r="A252" s="38">
        <v>311</v>
      </c>
      <c r="B252" s="38" t="s">
        <v>440</v>
      </c>
      <c r="C252" s="38" t="s">
        <v>452</v>
      </c>
      <c r="D252" s="38" t="s">
        <v>6</v>
      </c>
      <c r="E252" s="38" t="s">
        <v>7</v>
      </c>
      <c r="F252" s="38" t="s">
        <v>374</v>
      </c>
      <c r="G252" s="38" t="s">
        <v>9</v>
      </c>
      <c r="H252" s="41">
        <v>2687</v>
      </c>
      <c r="I252" s="41">
        <v>803</v>
      </c>
      <c r="J252" s="41">
        <f t="shared" si="3"/>
        <v>-1884</v>
      </c>
      <c r="K252" s="38"/>
    </row>
    <row r="253" spans="1:11" x14ac:dyDescent="0.35">
      <c r="A253" s="38">
        <v>312</v>
      </c>
      <c r="B253" s="38" t="s">
        <v>440</v>
      </c>
      <c r="C253" s="38" t="s">
        <v>453</v>
      </c>
      <c r="D253" s="38" t="s">
        <v>6</v>
      </c>
      <c r="E253" s="38" t="s">
        <v>82</v>
      </c>
      <c r="F253" s="38" t="s">
        <v>454</v>
      </c>
      <c r="G253" s="38" t="s">
        <v>9</v>
      </c>
      <c r="H253" s="41">
        <v>0</v>
      </c>
      <c r="I253" s="41">
        <v>6</v>
      </c>
      <c r="J253" s="41">
        <f t="shared" si="3"/>
        <v>6</v>
      </c>
      <c r="K253" s="38"/>
    </row>
    <row r="254" spans="1:11" x14ac:dyDescent="0.35">
      <c r="A254" s="38">
        <v>313</v>
      </c>
      <c r="B254" s="38" t="s">
        <v>455</v>
      </c>
      <c r="C254" s="38" t="s">
        <v>456</v>
      </c>
      <c r="D254" s="38" t="s">
        <v>6</v>
      </c>
      <c r="E254" s="38" t="s">
        <v>196</v>
      </c>
      <c r="F254" s="38" t="s">
        <v>457</v>
      </c>
      <c r="G254" s="38" t="s">
        <v>9</v>
      </c>
      <c r="H254" s="41">
        <v>177</v>
      </c>
      <c r="I254" s="41">
        <v>7262</v>
      </c>
      <c r="J254" s="41">
        <f t="shared" si="3"/>
        <v>7085</v>
      </c>
      <c r="K254" s="38"/>
    </row>
    <row r="255" spans="1:11" x14ac:dyDescent="0.35">
      <c r="A255" s="38">
        <v>314</v>
      </c>
      <c r="B255" s="38" t="s">
        <v>1034</v>
      </c>
      <c r="C255" s="38" t="s">
        <v>1049</v>
      </c>
      <c r="D255" s="38" t="s">
        <v>6</v>
      </c>
      <c r="E255" s="38" t="s">
        <v>82</v>
      </c>
      <c r="F255" s="38" t="s">
        <v>458</v>
      </c>
      <c r="G255" s="38" t="s">
        <v>9</v>
      </c>
      <c r="H255" s="41">
        <v>37</v>
      </c>
      <c r="I255" s="41">
        <v>3325</v>
      </c>
      <c r="J255" s="41">
        <f t="shared" si="3"/>
        <v>3288</v>
      </c>
      <c r="K255" s="38"/>
    </row>
    <row r="256" spans="1:11" x14ac:dyDescent="0.35">
      <c r="A256" s="38">
        <v>315</v>
      </c>
      <c r="B256" s="38" t="s">
        <v>459</v>
      </c>
      <c r="C256" s="38" t="s">
        <v>460</v>
      </c>
      <c r="D256" s="38" t="s">
        <v>6</v>
      </c>
      <c r="E256" s="38" t="s">
        <v>82</v>
      </c>
      <c r="F256" s="38" t="s">
        <v>461</v>
      </c>
      <c r="G256" s="38" t="s">
        <v>9</v>
      </c>
      <c r="H256" s="41">
        <v>1</v>
      </c>
      <c r="I256" s="41">
        <v>0</v>
      </c>
      <c r="J256" s="41">
        <f t="shared" si="3"/>
        <v>-1</v>
      </c>
      <c r="K256" s="38"/>
    </row>
    <row r="257" spans="1:11" x14ac:dyDescent="0.35">
      <c r="A257" s="38">
        <v>316</v>
      </c>
      <c r="B257" s="38" t="s">
        <v>1164</v>
      </c>
      <c r="C257" s="38" t="s">
        <v>462</v>
      </c>
      <c r="D257" s="38" t="s">
        <v>6</v>
      </c>
      <c r="E257" s="38" t="s">
        <v>82</v>
      </c>
      <c r="F257" s="38" t="s">
        <v>463</v>
      </c>
      <c r="G257" s="38" t="s">
        <v>9</v>
      </c>
      <c r="H257" s="41">
        <v>1567</v>
      </c>
      <c r="I257" s="41">
        <v>11774</v>
      </c>
      <c r="J257" s="41">
        <f t="shared" si="3"/>
        <v>10207</v>
      </c>
      <c r="K257" s="38"/>
    </row>
    <row r="258" spans="1:11" x14ac:dyDescent="0.35">
      <c r="A258" s="38">
        <v>318</v>
      </c>
      <c r="B258" s="38" t="s">
        <v>440</v>
      </c>
      <c r="C258" s="38" t="s">
        <v>464</v>
      </c>
      <c r="D258" s="38" t="s">
        <v>6</v>
      </c>
      <c r="E258" s="38" t="s">
        <v>82</v>
      </c>
      <c r="F258" s="38" t="s">
        <v>454</v>
      </c>
      <c r="G258" s="38" t="s">
        <v>9</v>
      </c>
      <c r="H258" s="41">
        <v>0</v>
      </c>
      <c r="I258" s="41">
        <v>929</v>
      </c>
      <c r="J258" s="41">
        <f t="shared" si="3"/>
        <v>929</v>
      </c>
      <c r="K258" s="38"/>
    </row>
    <row r="259" spans="1:11" x14ac:dyDescent="0.35">
      <c r="A259" s="38">
        <v>319</v>
      </c>
      <c r="B259" s="38" t="s">
        <v>440</v>
      </c>
      <c r="C259" s="38" t="s">
        <v>465</v>
      </c>
      <c r="D259" s="38" t="s">
        <v>6</v>
      </c>
      <c r="E259" s="38" t="s">
        <v>14</v>
      </c>
      <c r="F259" s="38" t="s">
        <v>466</v>
      </c>
      <c r="G259" s="38" t="s">
        <v>9</v>
      </c>
      <c r="H259" s="41">
        <v>0</v>
      </c>
      <c r="I259" s="41">
        <v>0</v>
      </c>
      <c r="J259" s="41">
        <f t="shared" si="3"/>
        <v>0</v>
      </c>
      <c r="K259" s="38"/>
    </row>
    <row r="260" spans="1:11" x14ac:dyDescent="0.35">
      <c r="A260" s="38">
        <v>320</v>
      </c>
      <c r="B260" s="38" t="s">
        <v>440</v>
      </c>
      <c r="C260" s="38" t="s">
        <v>467</v>
      </c>
      <c r="D260" s="38" t="s">
        <v>6</v>
      </c>
      <c r="E260" s="38" t="s">
        <v>14</v>
      </c>
      <c r="F260" s="38" t="s">
        <v>468</v>
      </c>
      <c r="G260" s="38" t="s">
        <v>9</v>
      </c>
      <c r="H260" s="41">
        <v>0</v>
      </c>
      <c r="I260" s="41">
        <v>0</v>
      </c>
      <c r="J260" s="41">
        <f t="shared" si="3"/>
        <v>0</v>
      </c>
      <c r="K260" s="38"/>
    </row>
    <row r="261" spans="1:11" x14ac:dyDescent="0.35">
      <c r="A261" s="38">
        <v>321</v>
      </c>
      <c r="B261" s="38" t="s">
        <v>351</v>
      </c>
      <c r="C261" s="38" t="s">
        <v>469</v>
      </c>
      <c r="D261" s="38" t="s">
        <v>6</v>
      </c>
      <c r="E261" s="38" t="s">
        <v>73</v>
      </c>
      <c r="F261" s="38" t="s">
        <v>470</v>
      </c>
      <c r="G261" s="38" t="s">
        <v>9</v>
      </c>
      <c r="H261" s="41">
        <v>117</v>
      </c>
      <c r="I261" s="41">
        <v>4693</v>
      </c>
      <c r="J261" s="41">
        <f t="shared" si="3"/>
        <v>4576</v>
      </c>
      <c r="K261" s="38"/>
    </row>
    <row r="262" spans="1:11" x14ac:dyDescent="0.35">
      <c r="A262" s="38">
        <v>322</v>
      </c>
      <c r="B262" s="38" t="s">
        <v>440</v>
      </c>
      <c r="C262" s="38" t="s">
        <v>471</v>
      </c>
      <c r="D262" s="38" t="s">
        <v>6</v>
      </c>
      <c r="E262" s="38" t="s">
        <v>102</v>
      </c>
      <c r="F262" s="38" t="s">
        <v>472</v>
      </c>
      <c r="G262" s="38" t="s">
        <v>9</v>
      </c>
      <c r="H262" s="41">
        <v>1494</v>
      </c>
      <c r="I262" s="41">
        <v>214</v>
      </c>
      <c r="J262" s="41">
        <f t="shared" ref="J262:J325" si="4">I262-H262</f>
        <v>-1280</v>
      </c>
      <c r="K262" s="38"/>
    </row>
    <row r="263" spans="1:11" x14ac:dyDescent="0.35">
      <c r="A263" s="38">
        <v>323</v>
      </c>
      <c r="B263" s="38" t="s">
        <v>440</v>
      </c>
      <c r="C263" s="38" t="s">
        <v>473</v>
      </c>
      <c r="D263" s="38" t="s">
        <v>6</v>
      </c>
      <c r="E263" s="38" t="s">
        <v>102</v>
      </c>
      <c r="F263" s="38" t="s">
        <v>472</v>
      </c>
      <c r="G263" s="38" t="s">
        <v>9</v>
      </c>
      <c r="H263" s="41">
        <v>1419</v>
      </c>
      <c r="I263" s="41">
        <v>12596</v>
      </c>
      <c r="J263" s="41">
        <f t="shared" si="4"/>
        <v>11177</v>
      </c>
      <c r="K263" s="38"/>
    </row>
    <row r="264" spans="1:11" x14ac:dyDescent="0.35">
      <c r="A264" s="38">
        <v>324</v>
      </c>
      <c r="B264" s="38" t="s">
        <v>1165</v>
      </c>
      <c r="C264" s="38" t="s">
        <v>474</v>
      </c>
      <c r="D264" s="38" t="s">
        <v>6</v>
      </c>
      <c r="E264" s="38" t="s">
        <v>123</v>
      </c>
      <c r="F264" s="38" t="s">
        <v>475</v>
      </c>
      <c r="G264" s="38" t="s">
        <v>9</v>
      </c>
      <c r="H264" s="41">
        <v>0</v>
      </c>
      <c r="I264" s="41">
        <v>0</v>
      </c>
      <c r="J264" s="41">
        <f t="shared" si="4"/>
        <v>0</v>
      </c>
      <c r="K264" s="38"/>
    </row>
    <row r="265" spans="1:11" x14ac:dyDescent="0.35">
      <c r="A265" s="38">
        <v>325</v>
      </c>
      <c r="B265" s="38" t="s">
        <v>1154</v>
      </c>
      <c r="C265" s="38" t="s">
        <v>476</v>
      </c>
      <c r="D265" s="38" t="s">
        <v>6</v>
      </c>
      <c r="E265" s="38" t="s">
        <v>14</v>
      </c>
      <c r="F265" s="38" t="s">
        <v>291</v>
      </c>
      <c r="G265" s="38" t="s">
        <v>9</v>
      </c>
      <c r="H265" s="41">
        <v>138</v>
      </c>
      <c r="I265" s="41">
        <v>0</v>
      </c>
      <c r="J265" s="41">
        <f t="shared" si="4"/>
        <v>-138</v>
      </c>
      <c r="K265" s="38"/>
    </row>
    <row r="266" spans="1:11" x14ac:dyDescent="0.35">
      <c r="A266" s="38">
        <v>326</v>
      </c>
      <c r="B266" s="38" t="s">
        <v>477</v>
      </c>
      <c r="C266" s="38" t="s">
        <v>478</v>
      </c>
      <c r="D266" s="38" t="s">
        <v>6</v>
      </c>
      <c r="E266" s="38" t="s">
        <v>196</v>
      </c>
      <c r="F266" s="38" t="s">
        <v>479</v>
      </c>
      <c r="G266" s="38" t="s">
        <v>9</v>
      </c>
      <c r="H266" s="41">
        <v>17</v>
      </c>
      <c r="I266" s="41">
        <v>66</v>
      </c>
      <c r="J266" s="41">
        <f t="shared" si="4"/>
        <v>49</v>
      </c>
      <c r="K266" s="38"/>
    </row>
    <row r="267" spans="1:11" x14ac:dyDescent="0.35">
      <c r="A267" s="38">
        <v>327</v>
      </c>
      <c r="B267" s="38" t="s">
        <v>480</v>
      </c>
      <c r="C267" s="38" t="s">
        <v>481</v>
      </c>
      <c r="D267" s="38" t="s">
        <v>6</v>
      </c>
      <c r="E267" s="38" t="s">
        <v>67</v>
      </c>
      <c r="F267" s="38" t="s">
        <v>482</v>
      </c>
      <c r="G267" s="38" t="s">
        <v>9</v>
      </c>
      <c r="H267" s="41">
        <v>0</v>
      </c>
      <c r="I267" s="41">
        <v>5650</v>
      </c>
      <c r="J267" s="41">
        <f t="shared" si="4"/>
        <v>5650</v>
      </c>
      <c r="K267" s="38"/>
    </row>
    <row r="268" spans="1:11" x14ac:dyDescent="0.35">
      <c r="A268" s="38">
        <v>328</v>
      </c>
      <c r="B268" s="38" t="s">
        <v>480</v>
      </c>
      <c r="C268" s="38" t="s">
        <v>483</v>
      </c>
      <c r="D268" s="38" t="s">
        <v>6</v>
      </c>
      <c r="E268" s="38" t="s">
        <v>31</v>
      </c>
      <c r="F268" s="38" t="s">
        <v>484</v>
      </c>
      <c r="G268" s="38" t="s">
        <v>9</v>
      </c>
      <c r="H268" s="41">
        <v>0</v>
      </c>
      <c r="I268" s="41">
        <v>378</v>
      </c>
      <c r="J268" s="41">
        <f t="shared" si="4"/>
        <v>378</v>
      </c>
      <c r="K268" s="38"/>
    </row>
    <row r="269" spans="1:11" x14ac:dyDescent="0.35">
      <c r="A269" s="38">
        <v>330</v>
      </c>
      <c r="B269" s="38" t="s">
        <v>1166</v>
      </c>
      <c r="C269" s="38" t="s">
        <v>485</v>
      </c>
      <c r="D269" s="38" t="s">
        <v>6</v>
      </c>
      <c r="E269" s="38" t="s">
        <v>67</v>
      </c>
      <c r="F269" s="38" t="s">
        <v>482</v>
      </c>
      <c r="G269" s="38" t="s">
        <v>9</v>
      </c>
      <c r="H269" s="41">
        <v>0</v>
      </c>
      <c r="I269" s="41">
        <v>0</v>
      </c>
      <c r="J269" s="41">
        <f t="shared" si="4"/>
        <v>0</v>
      </c>
      <c r="K269" s="38"/>
    </row>
    <row r="270" spans="1:11" x14ac:dyDescent="0.35">
      <c r="A270" s="38">
        <v>331</v>
      </c>
      <c r="B270" s="38" t="s">
        <v>1166</v>
      </c>
      <c r="C270" s="38" t="s">
        <v>486</v>
      </c>
      <c r="D270" s="38" t="s">
        <v>6</v>
      </c>
      <c r="E270" s="38" t="s">
        <v>31</v>
      </c>
      <c r="F270" s="38" t="s">
        <v>484</v>
      </c>
      <c r="G270" s="38" t="s">
        <v>9</v>
      </c>
      <c r="H270" s="41">
        <v>0</v>
      </c>
      <c r="I270" s="41">
        <v>0</v>
      </c>
      <c r="J270" s="41">
        <f t="shared" si="4"/>
        <v>0</v>
      </c>
      <c r="K270" s="38"/>
    </row>
    <row r="271" spans="1:11" x14ac:dyDescent="0.35">
      <c r="A271" s="38">
        <v>332</v>
      </c>
      <c r="B271" s="38" t="s">
        <v>1139</v>
      </c>
      <c r="C271" s="38" t="s">
        <v>487</v>
      </c>
      <c r="D271" s="38" t="s">
        <v>6</v>
      </c>
      <c r="E271" s="38" t="s">
        <v>123</v>
      </c>
      <c r="F271" s="38" t="s">
        <v>168</v>
      </c>
      <c r="G271" s="38" t="s">
        <v>9</v>
      </c>
      <c r="H271" s="41">
        <v>1163</v>
      </c>
      <c r="I271" s="41">
        <v>7</v>
      </c>
      <c r="J271" s="41">
        <f t="shared" si="4"/>
        <v>-1156</v>
      </c>
      <c r="K271" s="38"/>
    </row>
    <row r="272" spans="1:11" x14ac:dyDescent="0.35">
      <c r="A272" s="38">
        <v>333</v>
      </c>
      <c r="B272" s="38" t="s">
        <v>1139</v>
      </c>
      <c r="C272" s="38" t="s">
        <v>488</v>
      </c>
      <c r="D272" s="38" t="s">
        <v>6</v>
      </c>
      <c r="E272" s="38" t="s">
        <v>123</v>
      </c>
      <c r="F272" s="38" t="s">
        <v>168</v>
      </c>
      <c r="G272" s="38" t="s">
        <v>9</v>
      </c>
      <c r="H272" s="41">
        <v>23419</v>
      </c>
      <c r="I272" s="41">
        <v>8743</v>
      </c>
      <c r="J272" s="41">
        <f t="shared" si="4"/>
        <v>-14676</v>
      </c>
      <c r="K272" s="38"/>
    </row>
    <row r="273" spans="1:11" x14ac:dyDescent="0.35">
      <c r="A273" s="38">
        <v>334</v>
      </c>
      <c r="B273" s="38" t="s">
        <v>489</v>
      </c>
      <c r="C273" s="38" t="s">
        <v>490</v>
      </c>
      <c r="D273" s="38" t="s">
        <v>6</v>
      </c>
      <c r="E273" s="38" t="s">
        <v>61</v>
      </c>
      <c r="F273" s="38" t="s">
        <v>491</v>
      </c>
      <c r="G273" s="38" t="s">
        <v>9</v>
      </c>
      <c r="H273" s="41">
        <v>0</v>
      </c>
      <c r="I273" s="41">
        <v>24667</v>
      </c>
      <c r="J273" s="41">
        <f t="shared" si="4"/>
        <v>24667</v>
      </c>
      <c r="K273" s="38"/>
    </row>
    <row r="274" spans="1:11" x14ac:dyDescent="0.35">
      <c r="A274" s="38">
        <v>335</v>
      </c>
      <c r="B274" s="38" t="s">
        <v>489</v>
      </c>
      <c r="C274" s="38" t="s">
        <v>492</v>
      </c>
      <c r="D274" s="38" t="s">
        <v>6</v>
      </c>
      <c r="E274" s="38" t="s">
        <v>61</v>
      </c>
      <c r="F274" s="38" t="s">
        <v>491</v>
      </c>
      <c r="G274" s="38" t="s">
        <v>9</v>
      </c>
      <c r="H274" s="41">
        <v>0</v>
      </c>
      <c r="I274" s="41">
        <v>7</v>
      </c>
      <c r="J274" s="41">
        <f t="shared" si="4"/>
        <v>7</v>
      </c>
      <c r="K274" s="38"/>
    </row>
    <row r="275" spans="1:11" x14ac:dyDescent="0.35">
      <c r="A275" s="38">
        <v>336</v>
      </c>
      <c r="B275" s="38" t="s">
        <v>489</v>
      </c>
      <c r="C275" s="38" t="s">
        <v>493</v>
      </c>
      <c r="D275" s="38" t="s">
        <v>6</v>
      </c>
      <c r="E275" s="38" t="s">
        <v>61</v>
      </c>
      <c r="F275" s="38" t="s">
        <v>491</v>
      </c>
      <c r="G275" s="38" t="s">
        <v>9</v>
      </c>
      <c r="H275" s="41">
        <v>0</v>
      </c>
      <c r="I275" s="41">
        <v>60</v>
      </c>
      <c r="J275" s="41">
        <f t="shared" si="4"/>
        <v>60</v>
      </c>
      <c r="K275" s="38"/>
    </row>
    <row r="276" spans="1:11" x14ac:dyDescent="0.35">
      <c r="A276" s="38">
        <v>337</v>
      </c>
      <c r="B276" s="38" t="s">
        <v>494</v>
      </c>
      <c r="C276" s="38" t="s">
        <v>495</v>
      </c>
      <c r="D276" s="38" t="s">
        <v>6</v>
      </c>
      <c r="E276" s="38" t="s">
        <v>90</v>
      </c>
      <c r="F276" s="38" t="s">
        <v>496</v>
      </c>
      <c r="G276" s="38" t="s">
        <v>9</v>
      </c>
      <c r="H276" s="41">
        <v>0</v>
      </c>
      <c r="I276" s="41">
        <v>8036</v>
      </c>
      <c r="J276" s="41">
        <f t="shared" si="4"/>
        <v>8036</v>
      </c>
      <c r="K276" s="38"/>
    </row>
    <row r="277" spans="1:11" x14ac:dyDescent="0.35">
      <c r="A277" s="38">
        <v>338</v>
      </c>
      <c r="B277" s="38" t="s">
        <v>1142</v>
      </c>
      <c r="C277" s="38" t="s">
        <v>497</v>
      </c>
      <c r="D277" s="38" t="s">
        <v>6</v>
      </c>
      <c r="E277" s="38" t="s">
        <v>117</v>
      </c>
      <c r="F277" s="38" t="s">
        <v>498</v>
      </c>
      <c r="G277" s="38" t="s">
        <v>9</v>
      </c>
      <c r="H277" s="41">
        <v>77</v>
      </c>
      <c r="I277" s="41">
        <v>1483</v>
      </c>
      <c r="J277" s="41">
        <f t="shared" si="4"/>
        <v>1406</v>
      </c>
      <c r="K277" s="38"/>
    </row>
    <row r="278" spans="1:11" x14ac:dyDescent="0.35">
      <c r="A278" s="38">
        <v>339</v>
      </c>
      <c r="B278" s="38" t="s">
        <v>1144</v>
      </c>
      <c r="C278" s="38" t="s">
        <v>499</v>
      </c>
      <c r="D278" s="38" t="s">
        <v>6</v>
      </c>
      <c r="E278" s="38" t="s">
        <v>90</v>
      </c>
      <c r="F278" s="38" t="s">
        <v>500</v>
      </c>
      <c r="G278" s="38" t="s">
        <v>9</v>
      </c>
      <c r="H278" s="41">
        <v>122</v>
      </c>
      <c r="I278" s="41">
        <v>8327</v>
      </c>
      <c r="J278" s="41">
        <f t="shared" si="4"/>
        <v>8205</v>
      </c>
      <c r="K278" s="38"/>
    </row>
    <row r="279" spans="1:11" x14ac:dyDescent="0.35">
      <c r="A279" s="38">
        <v>340</v>
      </c>
      <c r="B279" s="38" t="s">
        <v>1144</v>
      </c>
      <c r="C279" s="38" t="s">
        <v>501</v>
      </c>
      <c r="D279" s="38" t="s">
        <v>6</v>
      </c>
      <c r="E279" s="38" t="s">
        <v>90</v>
      </c>
      <c r="F279" s="38" t="s">
        <v>500</v>
      </c>
      <c r="G279" s="38" t="s">
        <v>9</v>
      </c>
      <c r="H279" s="41">
        <v>18</v>
      </c>
      <c r="I279" s="41">
        <v>11</v>
      </c>
      <c r="J279" s="41">
        <f t="shared" si="4"/>
        <v>-7</v>
      </c>
      <c r="K279" s="38"/>
    </row>
    <row r="280" spans="1:11" x14ac:dyDescent="0.35">
      <c r="A280" s="38">
        <v>341</v>
      </c>
      <c r="B280" s="38" t="s">
        <v>440</v>
      </c>
      <c r="C280" s="38" t="s">
        <v>502</v>
      </c>
      <c r="D280" s="38" t="s">
        <v>6</v>
      </c>
      <c r="E280" s="38" t="s">
        <v>134</v>
      </c>
      <c r="F280" s="38" t="s">
        <v>135</v>
      </c>
      <c r="G280" s="38" t="s">
        <v>9</v>
      </c>
      <c r="H280" s="41">
        <v>4</v>
      </c>
      <c r="I280" s="41">
        <v>0</v>
      </c>
      <c r="J280" s="41">
        <f t="shared" si="4"/>
        <v>-4</v>
      </c>
      <c r="K280" s="38"/>
    </row>
    <row r="281" spans="1:11" x14ac:dyDescent="0.35">
      <c r="A281" s="38">
        <v>342</v>
      </c>
      <c r="B281" s="38" t="s">
        <v>1144</v>
      </c>
      <c r="C281" s="38" t="s">
        <v>503</v>
      </c>
      <c r="D281" s="38" t="s">
        <v>6</v>
      </c>
      <c r="E281" s="38" t="s">
        <v>90</v>
      </c>
      <c r="F281" s="38" t="s">
        <v>251</v>
      </c>
      <c r="G281" s="38" t="s">
        <v>9</v>
      </c>
      <c r="H281" s="41">
        <v>0</v>
      </c>
      <c r="I281" s="41">
        <v>70</v>
      </c>
      <c r="J281" s="41">
        <f t="shared" si="4"/>
        <v>70</v>
      </c>
      <c r="K281" s="38"/>
    </row>
    <row r="282" spans="1:11" x14ac:dyDescent="0.35">
      <c r="A282" s="38">
        <v>344</v>
      </c>
      <c r="B282" s="38" t="s">
        <v>1167</v>
      </c>
      <c r="C282" s="38" t="s">
        <v>352</v>
      </c>
      <c r="D282" s="38" t="s">
        <v>6</v>
      </c>
      <c r="E282" s="38" t="s">
        <v>90</v>
      </c>
      <c r="F282" s="38" t="s">
        <v>504</v>
      </c>
      <c r="G282" s="38" t="s">
        <v>9</v>
      </c>
      <c r="H282" s="41">
        <v>121</v>
      </c>
      <c r="I282" s="41">
        <v>2680</v>
      </c>
      <c r="J282" s="41">
        <f t="shared" si="4"/>
        <v>2559</v>
      </c>
      <c r="K282" s="38"/>
    </row>
    <row r="283" spans="1:11" x14ac:dyDescent="0.35">
      <c r="A283" s="38">
        <v>345</v>
      </c>
      <c r="B283" s="38" t="s">
        <v>1168</v>
      </c>
      <c r="C283" s="38" t="s">
        <v>506</v>
      </c>
      <c r="D283" s="38" t="s">
        <v>6</v>
      </c>
      <c r="E283" s="38" t="s">
        <v>153</v>
      </c>
      <c r="F283" s="38" t="s">
        <v>507</v>
      </c>
      <c r="G283" s="38" t="s">
        <v>9</v>
      </c>
      <c r="H283" s="41">
        <v>155</v>
      </c>
      <c r="I283" s="41">
        <v>0</v>
      </c>
      <c r="J283" s="41">
        <f t="shared" si="4"/>
        <v>-155</v>
      </c>
      <c r="K283" s="38"/>
    </row>
    <row r="284" spans="1:11" x14ac:dyDescent="0.35">
      <c r="A284" s="38">
        <v>347</v>
      </c>
      <c r="B284" s="38" t="s">
        <v>26</v>
      </c>
      <c r="C284" s="38" t="s">
        <v>508</v>
      </c>
      <c r="D284" s="38" t="s">
        <v>6</v>
      </c>
      <c r="E284" s="38" t="s">
        <v>45</v>
      </c>
      <c r="F284" s="38" t="s">
        <v>46</v>
      </c>
      <c r="G284" s="38" t="s">
        <v>9</v>
      </c>
      <c r="H284" s="41">
        <v>377</v>
      </c>
      <c r="I284" s="41">
        <v>4727</v>
      </c>
      <c r="J284" s="41">
        <f t="shared" si="4"/>
        <v>4350</v>
      </c>
      <c r="K284" s="38"/>
    </row>
    <row r="285" spans="1:11" x14ac:dyDescent="0.35">
      <c r="A285" s="38">
        <v>350</v>
      </c>
      <c r="B285" s="38" t="s">
        <v>1050</v>
      </c>
      <c r="C285" s="38" t="s">
        <v>1050</v>
      </c>
      <c r="D285" s="38" t="s">
        <v>253</v>
      </c>
      <c r="E285" s="38" t="s">
        <v>82</v>
      </c>
      <c r="F285" s="38" t="s">
        <v>444</v>
      </c>
      <c r="G285" s="38" t="s">
        <v>9</v>
      </c>
      <c r="H285" s="41">
        <v>89900</v>
      </c>
      <c r="I285" s="41">
        <v>77014</v>
      </c>
      <c r="J285" s="41">
        <f t="shared" si="4"/>
        <v>-12886</v>
      </c>
      <c r="K285" s="38"/>
    </row>
    <row r="286" spans="1:11" x14ac:dyDescent="0.35">
      <c r="A286" s="38">
        <v>351</v>
      </c>
      <c r="B286" s="38" t="s">
        <v>1035</v>
      </c>
      <c r="C286" s="38" t="s">
        <v>509</v>
      </c>
      <c r="D286" s="38" t="s">
        <v>253</v>
      </c>
      <c r="E286" s="38" t="s">
        <v>153</v>
      </c>
      <c r="F286" s="38" t="s">
        <v>344</v>
      </c>
      <c r="G286" s="38" t="s">
        <v>9</v>
      </c>
      <c r="H286" s="41">
        <v>5610</v>
      </c>
      <c r="I286" s="41">
        <v>12393</v>
      </c>
      <c r="J286" s="41">
        <f t="shared" si="4"/>
        <v>6783</v>
      </c>
      <c r="K286" s="38"/>
    </row>
    <row r="287" spans="1:11" x14ac:dyDescent="0.35">
      <c r="A287" s="38">
        <v>352</v>
      </c>
      <c r="B287" s="38" t="s">
        <v>510</v>
      </c>
      <c r="C287" s="38" t="s">
        <v>510</v>
      </c>
      <c r="D287" s="38" t="s">
        <v>253</v>
      </c>
      <c r="E287" s="38" t="s">
        <v>28</v>
      </c>
      <c r="F287" s="38" t="s">
        <v>413</v>
      </c>
      <c r="G287" s="38" t="s">
        <v>9</v>
      </c>
      <c r="H287" s="41">
        <v>9</v>
      </c>
      <c r="I287" s="41">
        <v>23968</v>
      </c>
      <c r="J287" s="41">
        <f t="shared" si="4"/>
        <v>23959</v>
      </c>
      <c r="K287" s="38"/>
    </row>
    <row r="288" spans="1:11" x14ac:dyDescent="0.35">
      <c r="A288" s="38">
        <v>353</v>
      </c>
      <c r="B288" s="38" t="s">
        <v>1129</v>
      </c>
      <c r="C288" s="38" t="s">
        <v>511</v>
      </c>
      <c r="D288" s="38" t="s">
        <v>512</v>
      </c>
      <c r="E288" s="38" t="s">
        <v>123</v>
      </c>
      <c r="F288" s="38" t="s">
        <v>475</v>
      </c>
      <c r="G288" s="38" t="s">
        <v>9</v>
      </c>
      <c r="H288" s="41">
        <v>2644</v>
      </c>
      <c r="I288" s="41">
        <v>20167</v>
      </c>
      <c r="J288" s="41">
        <f t="shared" si="4"/>
        <v>17523</v>
      </c>
      <c r="K288" s="38"/>
    </row>
    <row r="289" spans="1:11" x14ac:dyDescent="0.35">
      <c r="A289" s="38">
        <v>356</v>
      </c>
      <c r="B289" s="38" t="s">
        <v>1076</v>
      </c>
      <c r="C289" s="38" t="s">
        <v>513</v>
      </c>
      <c r="D289" s="38" t="s">
        <v>310</v>
      </c>
      <c r="E289" s="38" t="s">
        <v>49</v>
      </c>
      <c r="F289" s="38" t="s">
        <v>329</v>
      </c>
      <c r="G289" s="38" t="s">
        <v>9</v>
      </c>
      <c r="H289" s="41">
        <v>274218</v>
      </c>
      <c r="I289" s="41">
        <v>301204</v>
      </c>
      <c r="J289" s="41">
        <f t="shared" si="4"/>
        <v>26986</v>
      </c>
      <c r="K289" s="38"/>
    </row>
    <row r="290" spans="1:11" x14ac:dyDescent="0.35">
      <c r="A290" s="38">
        <v>357</v>
      </c>
      <c r="B290" s="38" t="s">
        <v>514</v>
      </c>
      <c r="C290" s="38" t="s">
        <v>515</v>
      </c>
      <c r="D290" s="38" t="s">
        <v>253</v>
      </c>
      <c r="E290" s="38" t="s">
        <v>82</v>
      </c>
      <c r="F290" s="38" t="s">
        <v>444</v>
      </c>
      <c r="G290" s="38" t="s">
        <v>9</v>
      </c>
      <c r="H290" s="41">
        <v>569057</v>
      </c>
      <c r="I290" s="41">
        <v>447112</v>
      </c>
      <c r="J290" s="41">
        <f t="shared" si="4"/>
        <v>-121945</v>
      </c>
      <c r="K290" s="38"/>
    </row>
    <row r="291" spans="1:11" x14ac:dyDescent="0.35">
      <c r="A291" s="38">
        <v>358</v>
      </c>
      <c r="B291" s="38" t="s">
        <v>514</v>
      </c>
      <c r="C291" s="38" t="s">
        <v>516</v>
      </c>
      <c r="D291" s="38" t="s">
        <v>253</v>
      </c>
      <c r="E291" s="38" t="s">
        <v>82</v>
      </c>
      <c r="F291" s="38" t="s">
        <v>444</v>
      </c>
      <c r="G291" s="38" t="s">
        <v>9</v>
      </c>
      <c r="H291" s="41">
        <v>28093</v>
      </c>
      <c r="I291" s="41">
        <v>57284</v>
      </c>
      <c r="J291" s="41">
        <f t="shared" si="4"/>
        <v>29191</v>
      </c>
      <c r="K291" s="38"/>
    </row>
    <row r="292" spans="1:11" x14ac:dyDescent="0.35">
      <c r="A292" s="38">
        <v>362</v>
      </c>
      <c r="B292" s="38" t="s">
        <v>517</v>
      </c>
      <c r="C292" s="38" t="s">
        <v>518</v>
      </c>
      <c r="D292" s="38" t="s">
        <v>512</v>
      </c>
      <c r="E292" s="38" t="s">
        <v>90</v>
      </c>
      <c r="F292" s="38" t="s">
        <v>519</v>
      </c>
      <c r="G292" s="38" t="s">
        <v>9</v>
      </c>
      <c r="H292" s="41">
        <v>6537</v>
      </c>
      <c r="I292" s="41">
        <v>5149</v>
      </c>
      <c r="J292" s="41">
        <f t="shared" si="4"/>
        <v>-1388</v>
      </c>
      <c r="K292" s="38"/>
    </row>
    <row r="293" spans="1:11" x14ac:dyDescent="0.35">
      <c r="A293" s="38">
        <v>365</v>
      </c>
      <c r="B293" s="38" t="s">
        <v>517</v>
      </c>
      <c r="C293" s="38" t="s">
        <v>520</v>
      </c>
      <c r="D293" s="38" t="s">
        <v>512</v>
      </c>
      <c r="E293" s="38" t="s">
        <v>90</v>
      </c>
      <c r="F293" s="38" t="s">
        <v>317</v>
      </c>
      <c r="G293" s="38" t="s">
        <v>9</v>
      </c>
      <c r="H293" s="41">
        <v>54768</v>
      </c>
      <c r="I293" s="41">
        <v>65364</v>
      </c>
      <c r="J293" s="41">
        <f t="shared" si="4"/>
        <v>10596</v>
      </c>
      <c r="K293" s="38"/>
    </row>
    <row r="294" spans="1:11" x14ac:dyDescent="0.35">
      <c r="A294" s="38">
        <v>366</v>
      </c>
      <c r="B294" s="38" t="s">
        <v>1159</v>
      </c>
      <c r="C294" s="38" t="s">
        <v>521</v>
      </c>
      <c r="D294" s="38" t="s">
        <v>6</v>
      </c>
      <c r="E294" s="38" t="s">
        <v>117</v>
      </c>
      <c r="F294" s="38" t="s">
        <v>356</v>
      </c>
      <c r="G294" s="38" t="s">
        <v>9</v>
      </c>
      <c r="H294" s="41">
        <v>0</v>
      </c>
      <c r="I294" s="41">
        <v>305</v>
      </c>
      <c r="J294" s="41">
        <f t="shared" si="4"/>
        <v>305</v>
      </c>
      <c r="K294" s="38"/>
    </row>
    <row r="295" spans="1:11" x14ac:dyDescent="0.35">
      <c r="A295" s="38">
        <v>368</v>
      </c>
      <c r="B295" s="38" t="s">
        <v>1169</v>
      </c>
      <c r="C295" s="38" t="s">
        <v>523</v>
      </c>
      <c r="D295" s="38" t="s">
        <v>253</v>
      </c>
      <c r="E295" s="38" t="s">
        <v>90</v>
      </c>
      <c r="F295" s="38" t="s">
        <v>524</v>
      </c>
      <c r="G295" s="38" t="s">
        <v>9</v>
      </c>
      <c r="H295" s="41">
        <v>22084</v>
      </c>
      <c r="I295" s="41">
        <v>4899</v>
      </c>
      <c r="J295" s="41">
        <f t="shared" si="4"/>
        <v>-17185</v>
      </c>
      <c r="K295" s="38"/>
    </row>
    <row r="296" spans="1:11" x14ac:dyDescent="0.35">
      <c r="A296" s="38">
        <v>369</v>
      </c>
      <c r="B296" s="38" t="s">
        <v>525</v>
      </c>
      <c r="C296" s="38" t="s">
        <v>525</v>
      </c>
      <c r="D296" s="38" t="s">
        <v>253</v>
      </c>
      <c r="E296" s="38" t="s">
        <v>82</v>
      </c>
      <c r="F296" s="38" t="s">
        <v>444</v>
      </c>
      <c r="G296" s="38" t="s">
        <v>9</v>
      </c>
      <c r="H296" s="41">
        <v>60879</v>
      </c>
      <c r="I296" s="41">
        <v>54398</v>
      </c>
      <c r="J296" s="41">
        <f t="shared" si="4"/>
        <v>-6481</v>
      </c>
      <c r="K296" s="38"/>
    </row>
    <row r="297" spans="1:11" x14ac:dyDescent="0.35">
      <c r="A297" s="38">
        <v>370</v>
      </c>
      <c r="B297" s="38" t="s">
        <v>194</v>
      </c>
      <c r="C297" s="38" t="s">
        <v>526</v>
      </c>
      <c r="D297" s="38" t="s">
        <v>6</v>
      </c>
      <c r="E297" s="38" t="s">
        <v>196</v>
      </c>
      <c r="F297" s="38" t="s">
        <v>197</v>
      </c>
      <c r="G297" s="38" t="s">
        <v>9</v>
      </c>
      <c r="H297" s="41">
        <v>1465</v>
      </c>
      <c r="I297" s="41">
        <v>1331</v>
      </c>
      <c r="J297" s="41">
        <f t="shared" si="4"/>
        <v>-134</v>
      </c>
      <c r="K297" s="38"/>
    </row>
    <row r="298" spans="1:11" x14ac:dyDescent="0.35">
      <c r="A298" s="38">
        <v>371</v>
      </c>
      <c r="B298" s="38" t="s">
        <v>200</v>
      </c>
      <c r="C298" s="38" t="s">
        <v>527</v>
      </c>
      <c r="D298" s="38" t="s">
        <v>6</v>
      </c>
      <c r="E298" s="38" t="s">
        <v>202</v>
      </c>
      <c r="F298" s="38" t="s">
        <v>203</v>
      </c>
      <c r="G298" s="38" t="s">
        <v>9</v>
      </c>
      <c r="H298" s="41">
        <v>6</v>
      </c>
      <c r="I298" s="41">
        <v>0</v>
      </c>
      <c r="J298" s="41">
        <f t="shared" si="4"/>
        <v>-6</v>
      </c>
      <c r="K298" s="38"/>
    </row>
    <row r="299" spans="1:11" x14ac:dyDescent="0.35">
      <c r="A299" s="38">
        <v>373</v>
      </c>
      <c r="B299" s="38" t="s">
        <v>1051</v>
      </c>
      <c r="C299" s="38" t="s">
        <v>1051</v>
      </c>
      <c r="D299" s="38" t="s">
        <v>512</v>
      </c>
      <c r="E299" s="38" t="s">
        <v>202</v>
      </c>
      <c r="F299" s="38" t="s">
        <v>203</v>
      </c>
      <c r="G299" s="38" t="s">
        <v>9</v>
      </c>
      <c r="H299" s="41">
        <v>17968</v>
      </c>
      <c r="I299" s="41">
        <v>34428</v>
      </c>
      <c r="J299" s="41">
        <f t="shared" si="4"/>
        <v>16460</v>
      </c>
      <c r="K299" s="38"/>
    </row>
    <row r="300" spans="1:11" x14ac:dyDescent="0.35">
      <c r="A300" s="38">
        <v>374</v>
      </c>
      <c r="B300" s="38" t="s">
        <v>528</v>
      </c>
      <c r="C300" s="38" t="s">
        <v>529</v>
      </c>
      <c r="D300" s="38" t="s">
        <v>253</v>
      </c>
      <c r="E300" s="38" t="s">
        <v>90</v>
      </c>
      <c r="F300" s="38" t="s">
        <v>251</v>
      </c>
      <c r="G300" s="38" t="s">
        <v>9</v>
      </c>
      <c r="H300" s="41">
        <v>30701</v>
      </c>
      <c r="I300" s="41">
        <v>47501</v>
      </c>
      <c r="J300" s="41">
        <f t="shared" si="4"/>
        <v>16800</v>
      </c>
      <c r="K300" s="38"/>
    </row>
    <row r="301" spans="1:11" x14ac:dyDescent="0.35">
      <c r="A301" s="38">
        <v>375</v>
      </c>
      <c r="B301" s="38" t="s">
        <v>1170</v>
      </c>
      <c r="C301" s="38" t="s">
        <v>531</v>
      </c>
      <c r="D301" s="38" t="s">
        <v>247</v>
      </c>
      <c r="E301" s="38" t="s">
        <v>49</v>
      </c>
      <c r="F301" s="38" t="s">
        <v>532</v>
      </c>
      <c r="G301" s="38" t="s">
        <v>9</v>
      </c>
      <c r="H301" s="41">
        <v>209</v>
      </c>
      <c r="I301" s="41">
        <v>4108</v>
      </c>
      <c r="J301" s="41">
        <f t="shared" si="4"/>
        <v>3899</v>
      </c>
      <c r="K301" s="38"/>
    </row>
    <row r="302" spans="1:11" x14ac:dyDescent="0.35">
      <c r="A302" s="38">
        <v>376</v>
      </c>
      <c r="B302" s="38" t="s">
        <v>1171</v>
      </c>
      <c r="C302" s="38" t="s">
        <v>533</v>
      </c>
      <c r="D302" s="38" t="s">
        <v>6</v>
      </c>
      <c r="E302" s="38" t="s">
        <v>82</v>
      </c>
      <c r="F302" s="38" t="s">
        <v>444</v>
      </c>
      <c r="G302" s="38" t="s">
        <v>9</v>
      </c>
      <c r="H302" s="41">
        <v>4</v>
      </c>
      <c r="I302" s="41">
        <v>226</v>
      </c>
      <c r="J302" s="41">
        <f t="shared" si="4"/>
        <v>222</v>
      </c>
      <c r="K302" s="38"/>
    </row>
    <row r="303" spans="1:11" x14ac:dyDescent="0.35">
      <c r="A303" s="38">
        <v>379</v>
      </c>
      <c r="B303" s="38" t="s">
        <v>534</v>
      </c>
      <c r="C303" s="38" t="s">
        <v>534</v>
      </c>
      <c r="D303" s="38" t="s">
        <v>253</v>
      </c>
      <c r="E303" s="38" t="s">
        <v>90</v>
      </c>
      <c r="F303" s="38" t="s">
        <v>535</v>
      </c>
      <c r="G303" s="38" t="s">
        <v>9</v>
      </c>
      <c r="H303" s="41">
        <v>32374</v>
      </c>
      <c r="I303" s="41">
        <v>69847</v>
      </c>
      <c r="J303" s="41">
        <f t="shared" si="4"/>
        <v>37473</v>
      </c>
      <c r="K303" s="38"/>
    </row>
    <row r="304" spans="1:11" x14ac:dyDescent="0.35">
      <c r="A304" s="38">
        <v>380</v>
      </c>
      <c r="B304" s="38" t="s">
        <v>536</v>
      </c>
      <c r="C304" s="38" t="s">
        <v>537</v>
      </c>
      <c r="D304" s="38" t="s">
        <v>512</v>
      </c>
      <c r="E304" s="38" t="s">
        <v>90</v>
      </c>
      <c r="F304" s="38" t="s">
        <v>317</v>
      </c>
      <c r="G304" s="38" t="s">
        <v>9</v>
      </c>
      <c r="H304" s="41">
        <v>13134</v>
      </c>
      <c r="I304" s="41">
        <v>7825</v>
      </c>
      <c r="J304" s="41">
        <f t="shared" si="4"/>
        <v>-5309</v>
      </c>
      <c r="K304" s="38"/>
    </row>
    <row r="305" spans="1:11" x14ac:dyDescent="0.35">
      <c r="A305" s="38">
        <v>382</v>
      </c>
      <c r="B305" s="38" t="s">
        <v>538</v>
      </c>
      <c r="C305" s="38" t="s">
        <v>539</v>
      </c>
      <c r="D305" s="38" t="s">
        <v>6</v>
      </c>
      <c r="E305" s="38" t="s">
        <v>67</v>
      </c>
      <c r="F305" s="38" t="s">
        <v>540</v>
      </c>
      <c r="G305" s="38" t="s">
        <v>9</v>
      </c>
      <c r="H305" s="41">
        <v>0</v>
      </c>
      <c r="I305" s="41">
        <v>0</v>
      </c>
      <c r="J305" s="41">
        <f t="shared" si="4"/>
        <v>0</v>
      </c>
      <c r="K305" s="38"/>
    </row>
    <row r="306" spans="1:11" x14ac:dyDescent="0.35">
      <c r="A306" s="38">
        <v>383</v>
      </c>
      <c r="B306" s="38" t="s">
        <v>530</v>
      </c>
      <c r="C306" s="38" t="s">
        <v>541</v>
      </c>
      <c r="D306" s="38" t="s">
        <v>247</v>
      </c>
      <c r="E306" s="38" t="s">
        <v>153</v>
      </c>
      <c r="F306" s="38" t="s">
        <v>231</v>
      </c>
      <c r="G306" s="38" t="s">
        <v>9</v>
      </c>
      <c r="H306" s="41">
        <v>4262</v>
      </c>
      <c r="I306" s="41">
        <v>8749</v>
      </c>
      <c r="J306" s="41">
        <f t="shared" si="4"/>
        <v>4487</v>
      </c>
      <c r="K306" s="38" t="s">
        <v>1106</v>
      </c>
    </row>
    <row r="307" spans="1:11" x14ac:dyDescent="0.35">
      <c r="A307" s="38">
        <v>384</v>
      </c>
      <c r="B307" s="38" t="s">
        <v>304</v>
      </c>
      <c r="C307" s="38" t="s">
        <v>542</v>
      </c>
      <c r="D307" s="38" t="s">
        <v>247</v>
      </c>
      <c r="E307" s="38" t="s">
        <v>123</v>
      </c>
      <c r="F307" s="38" t="s">
        <v>303</v>
      </c>
      <c r="G307" s="38" t="s">
        <v>9</v>
      </c>
      <c r="H307" s="41">
        <v>15</v>
      </c>
      <c r="I307" s="41">
        <v>8</v>
      </c>
      <c r="J307" s="41">
        <f t="shared" si="4"/>
        <v>-7</v>
      </c>
      <c r="K307" s="38"/>
    </row>
    <row r="308" spans="1:11" x14ac:dyDescent="0.35">
      <c r="A308" s="38">
        <v>386</v>
      </c>
      <c r="B308" s="38" t="s">
        <v>543</v>
      </c>
      <c r="C308" s="38" t="s">
        <v>544</v>
      </c>
      <c r="D308" s="38" t="s">
        <v>268</v>
      </c>
      <c r="E308" s="38" t="s">
        <v>31</v>
      </c>
      <c r="F308" s="38" t="s">
        <v>80</v>
      </c>
      <c r="G308" s="38" t="s">
        <v>9</v>
      </c>
      <c r="H308" s="41">
        <v>241389</v>
      </c>
      <c r="I308" s="41">
        <v>165404</v>
      </c>
      <c r="J308" s="41">
        <f t="shared" si="4"/>
        <v>-75985</v>
      </c>
      <c r="K308" s="38"/>
    </row>
    <row r="309" spans="1:11" x14ac:dyDescent="0.35">
      <c r="A309" s="38">
        <v>387</v>
      </c>
      <c r="B309" s="38" t="s">
        <v>1172</v>
      </c>
      <c r="C309" s="38" t="s">
        <v>545</v>
      </c>
      <c r="D309" s="38" t="s">
        <v>6</v>
      </c>
      <c r="E309" s="38" t="s">
        <v>211</v>
      </c>
      <c r="F309" s="38" t="s">
        <v>366</v>
      </c>
      <c r="G309" s="38" t="s">
        <v>9</v>
      </c>
      <c r="H309" s="41">
        <v>936</v>
      </c>
      <c r="I309" s="41">
        <v>4280</v>
      </c>
      <c r="J309" s="41">
        <f t="shared" si="4"/>
        <v>3344</v>
      </c>
      <c r="K309" s="38"/>
    </row>
    <row r="310" spans="1:11" x14ac:dyDescent="0.35">
      <c r="A310" s="38">
        <v>388</v>
      </c>
      <c r="B310" s="38" t="s">
        <v>1173</v>
      </c>
      <c r="C310" s="38" t="s">
        <v>546</v>
      </c>
      <c r="D310" s="38" t="s">
        <v>6</v>
      </c>
      <c r="E310" s="38" t="s">
        <v>31</v>
      </c>
      <c r="F310" s="38" t="s">
        <v>376</v>
      </c>
      <c r="G310" s="38" t="s">
        <v>9</v>
      </c>
      <c r="H310" s="41">
        <v>0</v>
      </c>
      <c r="I310" s="41">
        <v>3895</v>
      </c>
      <c r="J310" s="41">
        <f t="shared" si="4"/>
        <v>3895</v>
      </c>
      <c r="K310" s="38"/>
    </row>
    <row r="311" spans="1:11" x14ac:dyDescent="0.35">
      <c r="A311" s="38">
        <v>389</v>
      </c>
      <c r="B311" s="38" t="s">
        <v>1174</v>
      </c>
      <c r="C311" s="38" t="s">
        <v>547</v>
      </c>
      <c r="D311" s="38" t="s">
        <v>247</v>
      </c>
      <c r="E311" s="38" t="s">
        <v>90</v>
      </c>
      <c r="F311" s="38" t="s">
        <v>910</v>
      </c>
      <c r="G311" s="38" t="s">
        <v>9</v>
      </c>
      <c r="H311" s="41">
        <v>4377</v>
      </c>
      <c r="I311" s="41">
        <v>1621</v>
      </c>
      <c r="J311" s="41">
        <f t="shared" si="4"/>
        <v>-2756</v>
      </c>
      <c r="K311" s="38"/>
    </row>
    <row r="312" spans="1:11" x14ac:dyDescent="0.35">
      <c r="A312" s="38">
        <v>392</v>
      </c>
      <c r="B312" s="38" t="s">
        <v>548</v>
      </c>
      <c r="C312" s="38" t="s">
        <v>549</v>
      </c>
      <c r="D312" s="38" t="s">
        <v>6</v>
      </c>
      <c r="E312" s="38" t="s">
        <v>73</v>
      </c>
      <c r="F312" s="38" t="s">
        <v>323</v>
      </c>
      <c r="G312" s="38" t="s">
        <v>9</v>
      </c>
      <c r="H312" s="41">
        <v>0</v>
      </c>
      <c r="I312" s="41">
        <v>0</v>
      </c>
      <c r="J312" s="41">
        <f t="shared" si="4"/>
        <v>0</v>
      </c>
      <c r="K312" s="38"/>
    </row>
    <row r="313" spans="1:11" x14ac:dyDescent="0.35">
      <c r="A313" s="38">
        <v>393</v>
      </c>
      <c r="B313" s="38" t="s">
        <v>550</v>
      </c>
      <c r="C313" s="38" t="s">
        <v>551</v>
      </c>
      <c r="D313" s="38" t="s">
        <v>6</v>
      </c>
      <c r="E313" s="38" t="s">
        <v>211</v>
      </c>
      <c r="F313" s="38" t="s">
        <v>212</v>
      </c>
      <c r="G313" s="38" t="s">
        <v>9</v>
      </c>
      <c r="H313" s="41">
        <v>32</v>
      </c>
      <c r="I313" s="41">
        <v>4768</v>
      </c>
      <c r="J313" s="41">
        <f t="shared" si="4"/>
        <v>4736</v>
      </c>
      <c r="K313" s="38"/>
    </row>
    <row r="314" spans="1:11" x14ac:dyDescent="0.35">
      <c r="A314" s="38">
        <v>395</v>
      </c>
      <c r="B314" s="38" t="s">
        <v>440</v>
      </c>
      <c r="C314" s="38" t="s">
        <v>552</v>
      </c>
      <c r="D314" s="38" t="s">
        <v>6</v>
      </c>
      <c r="E314" s="38" t="s">
        <v>117</v>
      </c>
      <c r="F314" s="38" t="s">
        <v>447</v>
      </c>
      <c r="G314" s="38" t="s">
        <v>9</v>
      </c>
      <c r="H314" s="41">
        <v>36</v>
      </c>
      <c r="I314" s="41">
        <v>3</v>
      </c>
      <c r="J314" s="41">
        <f t="shared" si="4"/>
        <v>-33</v>
      </c>
      <c r="K314" s="38"/>
    </row>
    <row r="315" spans="1:11" x14ac:dyDescent="0.35">
      <c r="A315" s="38">
        <v>396</v>
      </c>
      <c r="B315" s="38" t="s">
        <v>1129</v>
      </c>
      <c r="C315" s="38" t="s">
        <v>553</v>
      </c>
      <c r="D315" s="38" t="s">
        <v>6</v>
      </c>
      <c r="E315" s="38" t="s">
        <v>117</v>
      </c>
      <c r="F315" s="38" t="s">
        <v>554</v>
      </c>
      <c r="G315" s="38" t="s">
        <v>9</v>
      </c>
      <c r="H315" s="41">
        <v>34</v>
      </c>
      <c r="I315" s="41">
        <v>680</v>
      </c>
      <c r="J315" s="41">
        <f t="shared" si="4"/>
        <v>646</v>
      </c>
      <c r="K315" s="38"/>
    </row>
    <row r="316" spans="1:11" x14ac:dyDescent="0.35">
      <c r="A316" s="38">
        <v>397</v>
      </c>
      <c r="B316" s="38" t="s">
        <v>555</v>
      </c>
      <c r="C316" s="38" t="s">
        <v>556</v>
      </c>
      <c r="D316" s="38" t="s">
        <v>512</v>
      </c>
      <c r="E316" s="38" t="s">
        <v>90</v>
      </c>
      <c r="F316" s="38" t="s">
        <v>91</v>
      </c>
      <c r="G316" s="38" t="s">
        <v>9</v>
      </c>
      <c r="H316" s="41">
        <v>353</v>
      </c>
      <c r="I316" s="41">
        <v>6644</v>
      </c>
      <c r="J316" s="41">
        <f t="shared" si="4"/>
        <v>6291</v>
      </c>
      <c r="K316" s="38"/>
    </row>
    <row r="317" spans="1:11" x14ac:dyDescent="0.35">
      <c r="A317" s="38">
        <v>398</v>
      </c>
      <c r="B317" s="38" t="s">
        <v>557</v>
      </c>
      <c r="C317" s="38" t="s">
        <v>557</v>
      </c>
      <c r="D317" s="38" t="s">
        <v>247</v>
      </c>
      <c r="E317" s="38" t="s">
        <v>82</v>
      </c>
      <c r="F317" s="38" t="s">
        <v>359</v>
      </c>
      <c r="G317" s="38" t="s">
        <v>9</v>
      </c>
      <c r="H317" s="41">
        <v>8</v>
      </c>
      <c r="I317" s="41">
        <v>0</v>
      </c>
      <c r="J317" s="41">
        <f t="shared" si="4"/>
        <v>-8</v>
      </c>
      <c r="K317" s="38"/>
    </row>
    <row r="318" spans="1:11" x14ac:dyDescent="0.35">
      <c r="A318" s="38">
        <v>399</v>
      </c>
      <c r="B318" s="38" t="s">
        <v>1132</v>
      </c>
      <c r="C318" s="38" t="s">
        <v>558</v>
      </c>
      <c r="D318" s="38" t="s">
        <v>247</v>
      </c>
      <c r="E318" s="38" t="s">
        <v>102</v>
      </c>
      <c r="F318" s="38" t="s">
        <v>103</v>
      </c>
      <c r="G318" s="38" t="s">
        <v>9</v>
      </c>
      <c r="H318" s="41">
        <v>0</v>
      </c>
      <c r="I318" s="41">
        <v>0</v>
      </c>
      <c r="J318" s="41">
        <f t="shared" si="4"/>
        <v>0</v>
      </c>
      <c r="K318" s="38"/>
    </row>
    <row r="319" spans="1:11" x14ac:dyDescent="0.35">
      <c r="A319" s="38">
        <v>401</v>
      </c>
      <c r="B319" s="38" t="s">
        <v>292</v>
      </c>
      <c r="C319" s="38" t="s">
        <v>559</v>
      </c>
      <c r="D319" s="38" t="s">
        <v>6</v>
      </c>
      <c r="E319" s="38" t="s">
        <v>45</v>
      </c>
      <c r="F319" s="38" t="s">
        <v>294</v>
      </c>
      <c r="G319" s="38" t="s">
        <v>9</v>
      </c>
      <c r="H319" s="41">
        <v>1637</v>
      </c>
      <c r="I319" s="41">
        <v>47</v>
      </c>
      <c r="J319" s="41">
        <f t="shared" si="4"/>
        <v>-1590</v>
      </c>
      <c r="K319" s="38"/>
    </row>
    <row r="320" spans="1:11" x14ac:dyDescent="0.35">
      <c r="A320" s="38">
        <v>402</v>
      </c>
      <c r="B320" s="38" t="s">
        <v>1175</v>
      </c>
      <c r="C320" s="38" t="s">
        <v>560</v>
      </c>
      <c r="D320" s="38" t="s">
        <v>247</v>
      </c>
      <c r="E320" s="38" t="s">
        <v>82</v>
      </c>
      <c r="F320" s="38" t="s">
        <v>332</v>
      </c>
      <c r="G320" s="38" t="s">
        <v>9</v>
      </c>
      <c r="H320" s="41">
        <v>34218</v>
      </c>
      <c r="I320" s="41">
        <v>24194</v>
      </c>
      <c r="J320" s="41">
        <f t="shared" si="4"/>
        <v>-10024</v>
      </c>
      <c r="K320" s="38"/>
    </row>
    <row r="321" spans="1:11" x14ac:dyDescent="0.35">
      <c r="A321" s="38">
        <v>403</v>
      </c>
      <c r="B321" s="38" t="s">
        <v>505</v>
      </c>
      <c r="C321" s="38" t="s">
        <v>561</v>
      </c>
      <c r="D321" s="38" t="s">
        <v>6</v>
      </c>
      <c r="E321" s="38" t="s">
        <v>153</v>
      </c>
      <c r="F321" s="38" t="s">
        <v>507</v>
      </c>
      <c r="G321" s="38" t="s">
        <v>9</v>
      </c>
      <c r="H321" s="41">
        <v>42</v>
      </c>
      <c r="I321" s="41">
        <v>835</v>
      </c>
      <c r="J321" s="41">
        <f t="shared" si="4"/>
        <v>793</v>
      </c>
      <c r="K321" s="38"/>
    </row>
    <row r="322" spans="1:11" x14ac:dyDescent="0.35">
      <c r="A322" s="38">
        <v>405</v>
      </c>
      <c r="B322" s="38" t="s">
        <v>1176</v>
      </c>
      <c r="C322" s="38" t="s">
        <v>563</v>
      </c>
      <c r="D322" s="38" t="s">
        <v>562</v>
      </c>
      <c r="E322" s="38" t="s">
        <v>82</v>
      </c>
      <c r="F322" s="38" t="s">
        <v>332</v>
      </c>
      <c r="G322" s="38" t="s">
        <v>9</v>
      </c>
      <c r="H322" s="41">
        <v>323397</v>
      </c>
      <c r="I322" s="41">
        <v>306575</v>
      </c>
      <c r="J322" s="41">
        <f t="shared" si="4"/>
        <v>-16822</v>
      </c>
      <c r="K322" s="38"/>
    </row>
    <row r="323" spans="1:11" x14ac:dyDescent="0.35">
      <c r="A323" s="38">
        <v>406</v>
      </c>
      <c r="B323" s="38" t="s">
        <v>1177</v>
      </c>
      <c r="C323" s="38" t="s">
        <v>564</v>
      </c>
      <c r="D323" s="38" t="s">
        <v>562</v>
      </c>
      <c r="E323" s="38" t="s">
        <v>134</v>
      </c>
      <c r="F323" s="38" t="s">
        <v>135</v>
      </c>
      <c r="G323" s="38" t="s">
        <v>9</v>
      </c>
      <c r="H323" s="41">
        <v>1337734</v>
      </c>
      <c r="I323" s="41">
        <v>1456455</v>
      </c>
      <c r="J323" s="41">
        <f t="shared" si="4"/>
        <v>118721</v>
      </c>
      <c r="K323" s="38"/>
    </row>
    <row r="324" spans="1:11" x14ac:dyDescent="0.35">
      <c r="A324" s="38">
        <v>407</v>
      </c>
      <c r="B324" s="38" t="s">
        <v>1036</v>
      </c>
      <c r="C324" s="38" t="s">
        <v>1036</v>
      </c>
      <c r="D324" s="38" t="s">
        <v>562</v>
      </c>
      <c r="E324" s="38" t="s">
        <v>90</v>
      </c>
      <c r="F324" s="38" t="s">
        <v>522</v>
      </c>
      <c r="G324" s="38" t="s">
        <v>9</v>
      </c>
      <c r="H324" s="41">
        <v>555</v>
      </c>
      <c r="I324" s="41">
        <v>1718</v>
      </c>
      <c r="J324" s="41">
        <f t="shared" si="4"/>
        <v>1163</v>
      </c>
      <c r="K324" s="38"/>
    </row>
    <row r="325" spans="1:11" x14ac:dyDescent="0.35">
      <c r="A325" s="38">
        <v>408</v>
      </c>
      <c r="B325" s="38" t="s">
        <v>565</v>
      </c>
      <c r="C325" s="38" t="s">
        <v>565</v>
      </c>
      <c r="D325" s="38" t="s">
        <v>562</v>
      </c>
      <c r="E325" s="38" t="s">
        <v>134</v>
      </c>
      <c r="F325" s="38" t="s">
        <v>135</v>
      </c>
      <c r="G325" s="38" t="s">
        <v>9</v>
      </c>
      <c r="H325" s="41">
        <v>135417</v>
      </c>
      <c r="I325" s="41">
        <v>82169</v>
      </c>
      <c r="J325" s="41">
        <f t="shared" si="4"/>
        <v>-53248</v>
      </c>
      <c r="K325" s="38"/>
    </row>
    <row r="326" spans="1:11" x14ac:dyDescent="0.35">
      <c r="A326" s="38">
        <v>409</v>
      </c>
      <c r="B326" s="38" t="s">
        <v>1178</v>
      </c>
      <c r="C326" s="38" t="s">
        <v>566</v>
      </c>
      <c r="D326" s="38" t="s">
        <v>562</v>
      </c>
      <c r="E326" s="38" t="s">
        <v>7</v>
      </c>
      <c r="F326" s="38" t="s">
        <v>567</v>
      </c>
      <c r="G326" s="38" t="s">
        <v>9</v>
      </c>
      <c r="H326" s="41">
        <v>4517</v>
      </c>
      <c r="I326" s="41">
        <v>2701</v>
      </c>
      <c r="J326" s="41">
        <f t="shared" ref="J326:J389" si="5">I326-H326</f>
        <v>-1816</v>
      </c>
      <c r="K326" s="38"/>
    </row>
    <row r="327" spans="1:11" x14ac:dyDescent="0.35">
      <c r="A327" s="38">
        <v>410</v>
      </c>
      <c r="B327" s="38" t="s">
        <v>568</v>
      </c>
      <c r="C327" s="38" t="s">
        <v>569</v>
      </c>
      <c r="D327" s="38" t="s">
        <v>562</v>
      </c>
      <c r="E327" s="38" t="s">
        <v>67</v>
      </c>
      <c r="F327" s="38" t="s">
        <v>238</v>
      </c>
      <c r="G327" s="38" t="s">
        <v>9</v>
      </c>
      <c r="H327" s="41">
        <v>149462</v>
      </c>
      <c r="I327" s="41">
        <v>108307</v>
      </c>
      <c r="J327" s="41">
        <f t="shared" si="5"/>
        <v>-41155</v>
      </c>
      <c r="K327" s="38"/>
    </row>
    <row r="328" spans="1:11" x14ac:dyDescent="0.35">
      <c r="A328" s="38">
        <v>411</v>
      </c>
      <c r="B328" s="38" t="s">
        <v>570</v>
      </c>
      <c r="C328" s="38" t="s">
        <v>571</v>
      </c>
      <c r="D328" s="38" t="s">
        <v>562</v>
      </c>
      <c r="E328" s="38" t="s">
        <v>73</v>
      </c>
      <c r="F328" s="38" t="s">
        <v>269</v>
      </c>
      <c r="G328" s="38" t="s">
        <v>9</v>
      </c>
      <c r="H328" s="41">
        <v>91775</v>
      </c>
      <c r="I328" s="41">
        <v>43895</v>
      </c>
      <c r="J328" s="41">
        <f t="shared" si="5"/>
        <v>-47880</v>
      </c>
      <c r="K328" s="38"/>
    </row>
    <row r="329" spans="1:11" x14ac:dyDescent="0.35">
      <c r="A329" s="38">
        <v>413</v>
      </c>
      <c r="B329" s="38" t="s">
        <v>572</v>
      </c>
      <c r="C329" s="38" t="s">
        <v>572</v>
      </c>
      <c r="D329" s="38" t="s">
        <v>562</v>
      </c>
      <c r="E329" s="38" t="s">
        <v>82</v>
      </c>
      <c r="F329" s="38" t="s">
        <v>573</v>
      </c>
      <c r="G329" s="38" t="s">
        <v>9</v>
      </c>
      <c r="H329" s="41">
        <v>64164</v>
      </c>
      <c r="I329" s="41">
        <v>48654</v>
      </c>
      <c r="J329" s="41">
        <f t="shared" si="5"/>
        <v>-15510</v>
      </c>
      <c r="K329" s="38"/>
    </row>
    <row r="330" spans="1:11" x14ac:dyDescent="0.35">
      <c r="A330" s="38">
        <v>414</v>
      </c>
      <c r="B330" s="38" t="s">
        <v>1179</v>
      </c>
      <c r="C330" s="38" t="s">
        <v>574</v>
      </c>
      <c r="D330" s="38" t="s">
        <v>562</v>
      </c>
      <c r="E330" s="38" t="s">
        <v>90</v>
      </c>
      <c r="F330" s="38" t="s">
        <v>522</v>
      </c>
      <c r="G330" s="38" t="s">
        <v>9</v>
      </c>
      <c r="H330" s="41">
        <v>12372</v>
      </c>
      <c r="I330" s="41">
        <v>10167</v>
      </c>
      <c r="J330" s="41">
        <f t="shared" si="5"/>
        <v>-2205</v>
      </c>
      <c r="K330" s="38"/>
    </row>
    <row r="331" spans="1:11" x14ac:dyDescent="0.35">
      <c r="A331" s="38">
        <v>416</v>
      </c>
      <c r="B331" s="38" t="s">
        <v>570</v>
      </c>
      <c r="C331" s="38" t="s">
        <v>575</v>
      </c>
      <c r="D331" s="38" t="s">
        <v>562</v>
      </c>
      <c r="E331" s="38" t="s">
        <v>102</v>
      </c>
      <c r="F331" s="38" t="s">
        <v>576</v>
      </c>
      <c r="G331" s="38" t="s">
        <v>9</v>
      </c>
      <c r="H331" s="41">
        <v>46817</v>
      </c>
      <c r="I331" s="41">
        <v>36869</v>
      </c>
      <c r="J331" s="41">
        <f t="shared" si="5"/>
        <v>-9948</v>
      </c>
      <c r="K331" s="38"/>
    </row>
    <row r="332" spans="1:11" x14ac:dyDescent="0.35">
      <c r="A332" s="38">
        <v>417</v>
      </c>
      <c r="B332" s="38" t="s">
        <v>570</v>
      </c>
      <c r="C332" s="38" t="s">
        <v>577</v>
      </c>
      <c r="D332" s="38" t="s">
        <v>562</v>
      </c>
      <c r="E332" s="38" t="s">
        <v>31</v>
      </c>
      <c r="F332" s="38" t="s">
        <v>578</v>
      </c>
      <c r="G332" s="38" t="s">
        <v>9</v>
      </c>
      <c r="H332" s="41">
        <v>71447</v>
      </c>
      <c r="I332" s="41">
        <v>47914</v>
      </c>
      <c r="J332" s="41">
        <f t="shared" si="5"/>
        <v>-23533</v>
      </c>
      <c r="K332" s="38"/>
    </row>
    <row r="333" spans="1:11" x14ac:dyDescent="0.35">
      <c r="A333" s="38">
        <v>418</v>
      </c>
      <c r="B333" s="38" t="s">
        <v>570</v>
      </c>
      <c r="C333" s="38" t="s">
        <v>579</v>
      </c>
      <c r="D333" s="38" t="s">
        <v>562</v>
      </c>
      <c r="E333" s="38" t="s">
        <v>31</v>
      </c>
      <c r="F333" s="38" t="s">
        <v>578</v>
      </c>
      <c r="G333" s="38" t="s">
        <v>9</v>
      </c>
      <c r="H333" s="41">
        <v>77664</v>
      </c>
      <c r="I333" s="41">
        <v>52204</v>
      </c>
      <c r="J333" s="41">
        <f t="shared" si="5"/>
        <v>-25460</v>
      </c>
      <c r="K333" s="38"/>
    </row>
    <row r="334" spans="1:11" x14ac:dyDescent="0.35">
      <c r="A334" s="38">
        <v>419</v>
      </c>
      <c r="B334" s="38" t="s">
        <v>570</v>
      </c>
      <c r="C334" s="38" t="s">
        <v>580</v>
      </c>
      <c r="D334" s="38" t="s">
        <v>562</v>
      </c>
      <c r="E334" s="38" t="s">
        <v>28</v>
      </c>
      <c r="F334" s="38" t="s">
        <v>413</v>
      </c>
      <c r="G334" s="38" t="s">
        <v>9</v>
      </c>
      <c r="H334" s="41">
        <v>16447</v>
      </c>
      <c r="I334" s="41">
        <v>0</v>
      </c>
      <c r="J334" s="41">
        <f t="shared" si="5"/>
        <v>-16447</v>
      </c>
      <c r="K334" s="38"/>
    </row>
    <row r="335" spans="1:11" x14ac:dyDescent="0.35">
      <c r="A335" s="38">
        <v>422</v>
      </c>
      <c r="B335" s="38" t="s">
        <v>581</v>
      </c>
      <c r="C335" s="38" t="s">
        <v>582</v>
      </c>
      <c r="D335" s="38" t="s">
        <v>583</v>
      </c>
      <c r="E335" s="38" t="s">
        <v>14</v>
      </c>
      <c r="F335" s="38" t="s">
        <v>131</v>
      </c>
      <c r="G335" s="38" t="s">
        <v>9</v>
      </c>
      <c r="H335" s="41">
        <v>100999</v>
      </c>
      <c r="I335" s="41">
        <v>98032</v>
      </c>
      <c r="J335" s="41">
        <f t="shared" si="5"/>
        <v>-2967</v>
      </c>
      <c r="K335" s="38"/>
    </row>
    <row r="336" spans="1:11" x14ac:dyDescent="0.35">
      <c r="A336" s="38">
        <v>423</v>
      </c>
      <c r="B336" s="38" t="s">
        <v>1180</v>
      </c>
      <c r="C336" s="38" t="s">
        <v>584</v>
      </c>
      <c r="D336" s="38" t="s">
        <v>583</v>
      </c>
      <c r="E336" s="38" t="s">
        <v>82</v>
      </c>
      <c r="F336" s="38" t="s">
        <v>166</v>
      </c>
      <c r="G336" s="38" t="s">
        <v>9</v>
      </c>
      <c r="H336" s="41">
        <v>26867</v>
      </c>
      <c r="I336" s="41">
        <v>12801</v>
      </c>
      <c r="J336" s="41">
        <f t="shared" si="5"/>
        <v>-14066</v>
      </c>
      <c r="K336" s="38"/>
    </row>
    <row r="337" spans="1:11" x14ac:dyDescent="0.35">
      <c r="A337" s="38">
        <v>424</v>
      </c>
      <c r="B337" s="38" t="s">
        <v>585</v>
      </c>
      <c r="C337" s="38" t="s">
        <v>586</v>
      </c>
      <c r="D337" s="38" t="s">
        <v>583</v>
      </c>
      <c r="E337" s="38" t="s">
        <v>82</v>
      </c>
      <c r="F337" s="38" t="s">
        <v>166</v>
      </c>
      <c r="G337" s="38" t="s">
        <v>9</v>
      </c>
      <c r="H337" s="41">
        <v>479781</v>
      </c>
      <c r="I337" s="41">
        <v>406022</v>
      </c>
      <c r="J337" s="41">
        <f t="shared" si="5"/>
        <v>-73759</v>
      </c>
      <c r="K337" s="38"/>
    </row>
    <row r="338" spans="1:11" x14ac:dyDescent="0.35">
      <c r="A338" s="38">
        <v>425</v>
      </c>
      <c r="B338" s="38" t="s">
        <v>587</v>
      </c>
      <c r="C338" s="38" t="s">
        <v>587</v>
      </c>
      <c r="D338" s="38" t="s">
        <v>583</v>
      </c>
      <c r="E338" s="38" t="s">
        <v>82</v>
      </c>
      <c r="F338" s="38" t="s">
        <v>166</v>
      </c>
      <c r="G338" s="38" t="s">
        <v>9</v>
      </c>
      <c r="H338" s="41">
        <v>477527</v>
      </c>
      <c r="I338" s="41">
        <v>388090</v>
      </c>
      <c r="J338" s="41">
        <f t="shared" si="5"/>
        <v>-89437</v>
      </c>
      <c r="K338" s="38"/>
    </row>
    <row r="339" spans="1:11" x14ac:dyDescent="0.35">
      <c r="A339" s="38">
        <v>426</v>
      </c>
      <c r="B339" s="38" t="s">
        <v>585</v>
      </c>
      <c r="C339" s="38" t="s">
        <v>588</v>
      </c>
      <c r="D339" s="38" t="s">
        <v>583</v>
      </c>
      <c r="E339" s="38" t="s">
        <v>82</v>
      </c>
      <c r="F339" s="38" t="s">
        <v>589</v>
      </c>
      <c r="G339" s="38" t="s">
        <v>9</v>
      </c>
      <c r="H339" s="41">
        <v>1567625</v>
      </c>
      <c r="I339" s="41">
        <v>1392876</v>
      </c>
      <c r="J339" s="41">
        <f t="shared" si="5"/>
        <v>-174749</v>
      </c>
      <c r="K339" s="38"/>
    </row>
    <row r="340" spans="1:11" x14ac:dyDescent="0.35">
      <c r="A340" s="38">
        <v>428</v>
      </c>
      <c r="B340" s="38" t="s">
        <v>1181</v>
      </c>
      <c r="C340" s="38" t="s">
        <v>1077</v>
      </c>
      <c r="D340" s="38" t="s">
        <v>590</v>
      </c>
      <c r="E340" s="38" t="s">
        <v>123</v>
      </c>
      <c r="F340" s="38" t="s">
        <v>303</v>
      </c>
      <c r="G340" s="38" t="s">
        <v>9</v>
      </c>
      <c r="H340" s="41">
        <v>8640</v>
      </c>
      <c r="I340" s="41">
        <v>1879</v>
      </c>
      <c r="J340" s="41">
        <f t="shared" si="5"/>
        <v>-6761</v>
      </c>
      <c r="K340" s="38"/>
    </row>
    <row r="341" spans="1:11" x14ac:dyDescent="0.35">
      <c r="A341" s="38">
        <v>430</v>
      </c>
      <c r="B341" s="38" t="s">
        <v>591</v>
      </c>
      <c r="C341" s="38" t="s">
        <v>591</v>
      </c>
      <c r="D341" s="38" t="s">
        <v>590</v>
      </c>
      <c r="E341" s="38" t="s">
        <v>82</v>
      </c>
      <c r="F341" s="38" t="s">
        <v>592</v>
      </c>
      <c r="G341" s="38" t="s">
        <v>9</v>
      </c>
      <c r="H341" s="41">
        <v>8910</v>
      </c>
      <c r="I341" s="41">
        <v>16553</v>
      </c>
      <c r="J341" s="41">
        <f t="shared" si="5"/>
        <v>7643</v>
      </c>
      <c r="K341" s="38"/>
    </row>
    <row r="342" spans="1:11" x14ac:dyDescent="0.35">
      <c r="A342" s="38">
        <v>431</v>
      </c>
      <c r="B342" s="38" t="s">
        <v>1182</v>
      </c>
      <c r="C342" s="38" t="s">
        <v>593</v>
      </c>
      <c r="D342" s="38" t="s">
        <v>590</v>
      </c>
      <c r="E342" s="38" t="s">
        <v>211</v>
      </c>
      <c r="F342" s="38" t="s">
        <v>263</v>
      </c>
      <c r="G342" s="38" t="s">
        <v>9</v>
      </c>
      <c r="H342" s="41">
        <v>21584</v>
      </c>
      <c r="I342" s="41">
        <v>97743</v>
      </c>
      <c r="J342" s="41">
        <f t="shared" si="5"/>
        <v>76159</v>
      </c>
      <c r="K342" s="38"/>
    </row>
    <row r="343" spans="1:11" x14ac:dyDescent="0.35">
      <c r="A343" s="38">
        <v>432</v>
      </c>
      <c r="B343" s="38" t="s">
        <v>1183</v>
      </c>
      <c r="C343" s="38" t="s">
        <v>595</v>
      </c>
      <c r="D343" s="38" t="s">
        <v>590</v>
      </c>
      <c r="E343" s="38" t="s">
        <v>45</v>
      </c>
      <c r="F343" s="38" t="s">
        <v>52</v>
      </c>
      <c r="G343" s="38" t="s">
        <v>9</v>
      </c>
      <c r="H343" s="41">
        <v>12413</v>
      </c>
      <c r="I343" s="41">
        <v>167090</v>
      </c>
      <c r="J343" s="41">
        <f t="shared" si="5"/>
        <v>154677</v>
      </c>
      <c r="K343" s="38"/>
    </row>
    <row r="344" spans="1:11" x14ac:dyDescent="0.35">
      <c r="A344" s="38">
        <v>433</v>
      </c>
      <c r="B344" s="38" t="s">
        <v>1184</v>
      </c>
      <c r="C344" s="38" t="s">
        <v>596</v>
      </c>
      <c r="D344" s="38" t="s">
        <v>590</v>
      </c>
      <c r="E344" s="38" t="s">
        <v>73</v>
      </c>
      <c r="F344" s="38" t="s">
        <v>470</v>
      </c>
      <c r="G344" s="38" t="s">
        <v>9</v>
      </c>
      <c r="H344" s="41">
        <v>8783</v>
      </c>
      <c r="I344" s="41">
        <v>73802</v>
      </c>
      <c r="J344" s="41">
        <f t="shared" si="5"/>
        <v>65019</v>
      </c>
      <c r="K344" s="38"/>
    </row>
    <row r="345" spans="1:11" x14ac:dyDescent="0.35">
      <c r="A345" s="38">
        <v>434</v>
      </c>
      <c r="B345" s="38" t="s">
        <v>594</v>
      </c>
      <c r="C345" s="38" t="s">
        <v>597</v>
      </c>
      <c r="D345" s="38" t="s">
        <v>590</v>
      </c>
      <c r="E345" s="38" t="s">
        <v>117</v>
      </c>
      <c r="F345" s="38" t="s">
        <v>356</v>
      </c>
      <c r="G345" s="38" t="s">
        <v>9</v>
      </c>
      <c r="H345" s="41">
        <v>17384</v>
      </c>
      <c r="I345" s="41">
        <v>123659</v>
      </c>
      <c r="J345" s="41">
        <f t="shared" si="5"/>
        <v>106275</v>
      </c>
      <c r="K345" s="38"/>
    </row>
    <row r="346" spans="1:11" x14ac:dyDescent="0.35">
      <c r="A346" s="38">
        <v>435</v>
      </c>
      <c r="B346" s="38" t="s">
        <v>598</v>
      </c>
      <c r="C346" s="38" t="s">
        <v>599</v>
      </c>
      <c r="D346" s="38" t="s">
        <v>590</v>
      </c>
      <c r="E346" s="38" t="s">
        <v>45</v>
      </c>
      <c r="F346" s="38" t="s">
        <v>294</v>
      </c>
      <c r="G346" s="38" t="s">
        <v>9</v>
      </c>
      <c r="H346" s="41">
        <v>13191</v>
      </c>
      <c r="I346" s="41">
        <v>32696</v>
      </c>
      <c r="J346" s="41">
        <f t="shared" si="5"/>
        <v>19505</v>
      </c>
      <c r="K346" s="38"/>
    </row>
    <row r="347" spans="1:11" x14ac:dyDescent="0.35">
      <c r="A347" s="38">
        <v>436</v>
      </c>
      <c r="B347" s="38" t="s">
        <v>1124</v>
      </c>
      <c r="C347" s="38" t="s">
        <v>600</v>
      </c>
      <c r="D347" s="38" t="s">
        <v>268</v>
      </c>
      <c r="E347" s="38" t="s">
        <v>28</v>
      </c>
      <c r="F347" s="38" t="s">
        <v>327</v>
      </c>
      <c r="G347" s="38" t="s">
        <v>9</v>
      </c>
      <c r="H347" s="41">
        <v>63874</v>
      </c>
      <c r="I347" s="41">
        <v>61392</v>
      </c>
      <c r="J347" s="41">
        <f t="shared" si="5"/>
        <v>-2482</v>
      </c>
      <c r="K347" s="38"/>
    </row>
    <row r="348" spans="1:11" x14ac:dyDescent="0.35">
      <c r="A348" s="38">
        <v>437</v>
      </c>
      <c r="B348" s="38" t="s">
        <v>1079</v>
      </c>
      <c r="C348" s="38" t="s">
        <v>1078</v>
      </c>
      <c r="D348" s="38" t="s">
        <v>590</v>
      </c>
      <c r="E348" s="38" t="s">
        <v>14</v>
      </c>
      <c r="F348" s="38" t="s">
        <v>406</v>
      </c>
      <c r="G348" s="38" t="s">
        <v>9</v>
      </c>
      <c r="H348" s="41">
        <v>937</v>
      </c>
      <c r="I348" s="41">
        <v>1152</v>
      </c>
      <c r="J348" s="41">
        <f t="shared" si="5"/>
        <v>215</v>
      </c>
      <c r="K348" s="38"/>
    </row>
    <row r="349" spans="1:11" x14ac:dyDescent="0.35">
      <c r="A349" s="38">
        <v>438</v>
      </c>
      <c r="B349" s="38" t="s">
        <v>601</v>
      </c>
      <c r="C349" s="38" t="s">
        <v>602</v>
      </c>
      <c r="D349" s="38" t="s">
        <v>590</v>
      </c>
      <c r="E349" s="38" t="s">
        <v>153</v>
      </c>
      <c r="F349" s="38" t="s">
        <v>507</v>
      </c>
      <c r="G349" s="38" t="s">
        <v>9</v>
      </c>
      <c r="H349" s="41">
        <v>4714</v>
      </c>
      <c r="I349" s="41">
        <v>140998</v>
      </c>
      <c r="J349" s="41">
        <f t="shared" si="5"/>
        <v>136284</v>
      </c>
      <c r="K349" s="38"/>
    </row>
    <row r="350" spans="1:11" x14ac:dyDescent="0.35">
      <c r="A350" s="38">
        <v>440</v>
      </c>
      <c r="B350" s="38" t="s">
        <v>1185</v>
      </c>
      <c r="C350" s="38" t="s">
        <v>604</v>
      </c>
      <c r="D350" s="38" t="s">
        <v>590</v>
      </c>
      <c r="E350" s="38" t="s">
        <v>82</v>
      </c>
      <c r="F350" s="38" t="s">
        <v>603</v>
      </c>
      <c r="G350" s="38" t="s">
        <v>9</v>
      </c>
      <c r="H350" s="41">
        <v>13311</v>
      </c>
      <c r="I350" s="41">
        <v>13407</v>
      </c>
      <c r="J350" s="41">
        <f t="shared" si="5"/>
        <v>96</v>
      </c>
      <c r="K350" s="38"/>
    </row>
    <row r="351" spans="1:11" x14ac:dyDescent="0.35">
      <c r="A351" s="38">
        <v>441</v>
      </c>
      <c r="B351" s="38" t="s">
        <v>605</v>
      </c>
      <c r="C351" s="38" t="s">
        <v>605</v>
      </c>
      <c r="D351" s="38" t="s">
        <v>590</v>
      </c>
      <c r="E351" s="38" t="s">
        <v>117</v>
      </c>
      <c r="F351" s="38" t="s">
        <v>356</v>
      </c>
      <c r="G351" s="38" t="s">
        <v>9</v>
      </c>
      <c r="H351" s="41">
        <v>39487</v>
      </c>
      <c r="I351" s="41">
        <v>26403</v>
      </c>
      <c r="J351" s="41">
        <f t="shared" si="5"/>
        <v>-13084</v>
      </c>
      <c r="K351" s="38"/>
    </row>
    <row r="352" spans="1:11" x14ac:dyDescent="0.35">
      <c r="A352" s="38">
        <v>442</v>
      </c>
      <c r="B352" s="38" t="s">
        <v>606</v>
      </c>
      <c r="C352" s="38" t="s">
        <v>606</v>
      </c>
      <c r="D352" s="38" t="s">
        <v>590</v>
      </c>
      <c r="E352" s="38" t="s">
        <v>153</v>
      </c>
      <c r="F352" s="38" t="s">
        <v>231</v>
      </c>
      <c r="G352" s="38" t="s">
        <v>9</v>
      </c>
      <c r="H352" s="41">
        <v>18951</v>
      </c>
      <c r="I352" s="41">
        <v>73216</v>
      </c>
      <c r="J352" s="41">
        <f t="shared" si="5"/>
        <v>54265</v>
      </c>
      <c r="K352" s="38"/>
    </row>
    <row r="353" spans="1:11" x14ac:dyDescent="0.35">
      <c r="A353" s="38">
        <v>443</v>
      </c>
      <c r="B353" s="38" t="s">
        <v>607</v>
      </c>
      <c r="C353" s="38" t="s">
        <v>608</v>
      </c>
      <c r="D353" s="38" t="s">
        <v>590</v>
      </c>
      <c r="E353" s="38" t="s">
        <v>117</v>
      </c>
      <c r="F353" s="38" t="s">
        <v>356</v>
      </c>
      <c r="G353" s="38" t="s">
        <v>9</v>
      </c>
      <c r="H353" s="41">
        <v>13358</v>
      </c>
      <c r="I353" s="41">
        <v>110886</v>
      </c>
      <c r="J353" s="41">
        <f t="shared" si="5"/>
        <v>97528</v>
      </c>
      <c r="K353" s="38"/>
    </row>
    <row r="354" spans="1:11" x14ac:dyDescent="0.35">
      <c r="A354" s="38">
        <v>444</v>
      </c>
      <c r="B354" s="38" t="s">
        <v>1186</v>
      </c>
      <c r="C354" s="38" t="s">
        <v>609</v>
      </c>
      <c r="D354" s="38" t="s">
        <v>590</v>
      </c>
      <c r="E354" s="38" t="s">
        <v>14</v>
      </c>
      <c r="F354" s="38" t="s">
        <v>298</v>
      </c>
      <c r="G354" s="38" t="s">
        <v>9</v>
      </c>
      <c r="H354" s="41">
        <v>4</v>
      </c>
      <c r="I354" s="41">
        <v>102839</v>
      </c>
      <c r="J354" s="41">
        <f t="shared" si="5"/>
        <v>102835</v>
      </c>
      <c r="K354" s="38"/>
    </row>
    <row r="355" spans="1:11" x14ac:dyDescent="0.35">
      <c r="A355" s="38">
        <v>446</v>
      </c>
      <c r="B355" s="38" t="s">
        <v>1187</v>
      </c>
      <c r="C355" s="38" t="s">
        <v>610</v>
      </c>
      <c r="D355" s="38" t="s">
        <v>590</v>
      </c>
      <c r="E355" s="38" t="s">
        <v>28</v>
      </c>
      <c r="F355" s="38" t="s">
        <v>29</v>
      </c>
      <c r="G355" s="38" t="s">
        <v>9</v>
      </c>
      <c r="H355" s="41">
        <v>10651</v>
      </c>
      <c r="I355" s="41">
        <v>82903</v>
      </c>
      <c r="J355" s="41">
        <f t="shared" si="5"/>
        <v>72252</v>
      </c>
      <c r="K355" s="38"/>
    </row>
    <row r="356" spans="1:11" x14ac:dyDescent="0.35">
      <c r="A356" s="38">
        <v>447</v>
      </c>
      <c r="B356" s="38" t="s">
        <v>611</v>
      </c>
      <c r="C356" s="38" t="s">
        <v>612</v>
      </c>
      <c r="D356" s="38" t="s">
        <v>590</v>
      </c>
      <c r="E356" s="38" t="s">
        <v>73</v>
      </c>
      <c r="F356" s="38" t="s">
        <v>323</v>
      </c>
      <c r="G356" s="38" t="s">
        <v>9</v>
      </c>
      <c r="H356" s="41">
        <v>10405</v>
      </c>
      <c r="I356" s="41">
        <v>199439</v>
      </c>
      <c r="J356" s="41">
        <f t="shared" si="5"/>
        <v>189034</v>
      </c>
      <c r="K356" s="38"/>
    </row>
    <row r="357" spans="1:11" x14ac:dyDescent="0.35">
      <c r="A357" s="38">
        <v>448</v>
      </c>
      <c r="B357" s="38" t="s">
        <v>613</v>
      </c>
      <c r="C357" s="38" t="s">
        <v>613</v>
      </c>
      <c r="D357" s="38" t="s">
        <v>590</v>
      </c>
      <c r="E357" s="38" t="s">
        <v>90</v>
      </c>
      <c r="F357" s="38" t="s">
        <v>524</v>
      </c>
      <c r="G357" s="38" t="s">
        <v>9</v>
      </c>
      <c r="H357" s="41">
        <v>5952</v>
      </c>
      <c r="I357" s="41">
        <v>4162</v>
      </c>
      <c r="J357" s="41">
        <f t="shared" si="5"/>
        <v>-1790</v>
      </c>
      <c r="K357" s="38"/>
    </row>
    <row r="358" spans="1:11" x14ac:dyDescent="0.35">
      <c r="A358" s="38">
        <v>449</v>
      </c>
      <c r="B358" s="38" t="s">
        <v>614</v>
      </c>
      <c r="C358" s="38" t="s">
        <v>615</v>
      </c>
      <c r="D358" s="38" t="s">
        <v>590</v>
      </c>
      <c r="E358" s="38" t="s">
        <v>61</v>
      </c>
      <c r="F358" s="38" t="s">
        <v>616</v>
      </c>
      <c r="G358" s="38" t="s">
        <v>9</v>
      </c>
      <c r="H358" s="41">
        <v>283</v>
      </c>
      <c r="I358" s="41">
        <v>6747</v>
      </c>
      <c r="J358" s="41">
        <f t="shared" si="5"/>
        <v>6464</v>
      </c>
      <c r="K358" s="38"/>
    </row>
    <row r="359" spans="1:11" x14ac:dyDescent="0.35">
      <c r="A359" s="38">
        <v>451</v>
      </c>
      <c r="B359" s="38" t="s">
        <v>1188</v>
      </c>
      <c r="C359" s="38" t="s">
        <v>617</v>
      </c>
      <c r="D359" s="38" t="s">
        <v>590</v>
      </c>
      <c r="E359" s="38" t="s">
        <v>28</v>
      </c>
      <c r="F359" s="38" t="s">
        <v>159</v>
      </c>
      <c r="G359" s="38" t="s">
        <v>9</v>
      </c>
      <c r="H359" s="41">
        <v>17792</v>
      </c>
      <c r="I359" s="41">
        <v>167764</v>
      </c>
      <c r="J359" s="41">
        <f t="shared" si="5"/>
        <v>149972</v>
      </c>
      <c r="K359" s="38"/>
    </row>
    <row r="360" spans="1:11" x14ac:dyDescent="0.35">
      <c r="A360" s="38">
        <v>452</v>
      </c>
      <c r="B360" s="38" t="s">
        <v>618</v>
      </c>
      <c r="C360" s="38" t="s">
        <v>619</v>
      </c>
      <c r="D360" s="38" t="s">
        <v>590</v>
      </c>
      <c r="E360" s="38" t="s">
        <v>82</v>
      </c>
      <c r="F360" s="38" t="s">
        <v>226</v>
      </c>
      <c r="G360" s="38" t="s">
        <v>9</v>
      </c>
      <c r="H360" s="41">
        <v>13752</v>
      </c>
      <c r="I360" s="41">
        <v>20338</v>
      </c>
      <c r="J360" s="41">
        <f t="shared" si="5"/>
        <v>6586</v>
      </c>
      <c r="K360" s="38"/>
    </row>
    <row r="361" spans="1:11" x14ac:dyDescent="0.35">
      <c r="A361" s="38">
        <v>453</v>
      </c>
      <c r="B361" s="38" t="s">
        <v>618</v>
      </c>
      <c r="C361" s="38" t="s">
        <v>620</v>
      </c>
      <c r="D361" s="38" t="s">
        <v>590</v>
      </c>
      <c r="E361" s="38" t="s">
        <v>196</v>
      </c>
      <c r="F361" s="38" t="s">
        <v>457</v>
      </c>
      <c r="G361" s="38" t="s">
        <v>9</v>
      </c>
      <c r="H361" s="41">
        <v>7049</v>
      </c>
      <c r="I361" s="41">
        <v>7110</v>
      </c>
      <c r="J361" s="41">
        <f t="shared" si="5"/>
        <v>61</v>
      </c>
      <c r="K361" s="38"/>
    </row>
    <row r="362" spans="1:11" x14ac:dyDescent="0.35">
      <c r="A362" s="38">
        <v>454</v>
      </c>
      <c r="B362" s="38" t="s">
        <v>618</v>
      </c>
      <c r="C362" s="38" t="s">
        <v>621</v>
      </c>
      <c r="D362" s="38" t="s">
        <v>590</v>
      </c>
      <c r="E362" s="38" t="s">
        <v>196</v>
      </c>
      <c r="F362" s="38" t="s">
        <v>457</v>
      </c>
      <c r="G362" s="38" t="s">
        <v>9</v>
      </c>
      <c r="H362" s="41">
        <v>8035</v>
      </c>
      <c r="I362" s="41">
        <v>6531</v>
      </c>
      <c r="J362" s="41">
        <f t="shared" si="5"/>
        <v>-1504</v>
      </c>
      <c r="K362" s="38"/>
    </row>
    <row r="363" spans="1:11" x14ac:dyDescent="0.35">
      <c r="A363" s="38">
        <v>455</v>
      </c>
      <c r="B363" s="38" t="s">
        <v>622</v>
      </c>
      <c r="C363" s="38" t="s">
        <v>622</v>
      </c>
      <c r="D363" s="38" t="s">
        <v>590</v>
      </c>
      <c r="E363" s="38" t="s">
        <v>153</v>
      </c>
      <c r="F363" s="38" t="s">
        <v>507</v>
      </c>
      <c r="G363" s="38" t="s">
        <v>9</v>
      </c>
      <c r="H363" s="41">
        <v>8035</v>
      </c>
      <c r="I363" s="41">
        <v>109263</v>
      </c>
      <c r="J363" s="41">
        <f t="shared" si="5"/>
        <v>101228</v>
      </c>
      <c r="K363" s="38"/>
    </row>
    <row r="364" spans="1:11" x14ac:dyDescent="0.35">
      <c r="A364" s="38">
        <v>456</v>
      </c>
      <c r="B364" s="38" t="s">
        <v>623</v>
      </c>
      <c r="C364" s="38" t="s">
        <v>623</v>
      </c>
      <c r="D364" s="38" t="s">
        <v>590</v>
      </c>
      <c r="E364" s="38" t="s">
        <v>45</v>
      </c>
      <c r="F364" s="38" t="s">
        <v>403</v>
      </c>
      <c r="G364" s="38" t="s">
        <v>9</v>
      </c>
      <c r="H364" s="41">
        <v>1682</v>
      </c>
      <c r="I364" s="41">
        <v>18817</v>
      </c>
      <c r="J364" s="41">
        <f t="shared" si="5"/>
        <v>17135</v>
      </c>
      <c r="K364" s="38"/>
    </row>
    <row r="365" spans="1:11" x14ac:dyDescent="0.35">
      <c r="A365" s="38">
        <v>457</v>
      </c>
      <c r="B365" s="38" t="s">
        <v>1189</v>
      </c>
      <c r="C365" s="38" t="s">
        <v>624</v>
      </c>
      <c r="D365" s="38" t="s">
        <v>590</v>
      </c>
      <c r="E365" s="38" t="s">
        <v>211</v>
      </c>
      <c r="F365" s="38" t="s">
        <v>263</v>
      </c>
      <c r="G365" s="38" t="s">
        <v>9</v>
      </c>
      <c r="H365" s="41">
        <v>415</v>
      </c>
      <c r="I365" s="41">
        <v>17795</v>
      </c>
      <c r="J365" s="41">
        <f t="shared" si="5"/>
        <v>17380</v>
      </c>
      <c r="K365" s="38"/>
    </row>
    <row r="366" spans="1:11" x14ac:dyDescent="0.35">
      <c r="A366" s="38">
        <v>458</v>
      </c>
      <c r="B366" s="38" t="s">
        <v>625</v>
      </c>
      <c r="C366" s="38" t="s">
        <v>626</v>
      </c>
      <c r="D366" s="38" t="s">
        <v>590</v>
      </c>
      <c r="E366" s="38" t="s">
        <v>45</v>
      </c>
      <c r="F366" s="38" t="s">
        <v>627</v>
      </c>
      <c r="G366" s="38" t="s">
        <v>9</v>
      </c>
      <c r="H366" s="41">
        <v>1483</v>
      </c>
      <c r="I366" s="41">
        <v>18970</v>
      </c>
      <c r="J366" s="41">
        <f t="shared" si="5"/>
        <v>17487</v>
      </c>
      <c r="K366" s="38"/>
    </row>
    <row r="367" spans="1:11" x14ac:dyDescent="0.35">
      <c r="A367" s="38">
        <v>459</v>
      </c>
      <c r="B367" s="38" t="s">
        <v>628</v>
      </c>
      <c r="C367" s="38" t="s">
        <v>629</v>
      </c>
      <c r="D367" s="38" t="s">
        <v>590</v>
      </c>
      <c r="E367" s="38" t="s">
        <v>153</v>
      </c>
      <c r="F367" s="38" t="s">
        <v>344</v>
      </c>
      <c r="G367" s="38" t="s">
        <v>9</v>
      </c>
      <c r="H367" s="41">
        <v>9972</v>
      </c>
      <c r="I367" s="41">
        <v>27068</v>
      </c>
      <c r="J367" s="41">
        <f t="shared" si="5"/>
        <v>17096</v>
      </c>
      <c r="K367" s="38"/>
    </row>
    <row r="368" spans="1:11" x14ac:dyDescent="0.35">
      <c r="A368" s="38">
        <v>460</v>
      </c>
      <c r="B368" s="38" t="s">
        <v>628</v>
      </c>
      <c r="C368" s="38" t="s">
        <v>630</v>
      </c>
      <c r="D368" s="38" t="s">
        <v>590</v>
      </c>
      <c r="E368" s="38" t="s">
        <v>153</v>
      </c>
      <c r="F368" s="38" t="s">
        <v>631</v>
      </c>
      <c r="G368" s="38" t="s">
        <v>9</v>
      </c>
      <c r="H368" s="41">
        <v>61505</v>
      </c>
      <c r="I368" s="41">
        <v>48402</v>
      </c>
      <c r="J368" s="41">
        <f t="shared" si="5"/>
        <v>-13103</v>
      </c>
      <c r="K368" s="38" t="s">
        <v>1106</v>
      </c>
    </row>
    <row r="369" spans="1:11" x14ac:dyDescent="0.35">
      <c r="A369" s="38">
        <v>461</v>
      </c>
      <c r="B369" s="38" t="s">
        <v>1190</v>
      </c>
      <c r="C369" s="38" t="s">
        <v>632</v>
      </c>
      <c r="D369" s="38" t="s">
        <v>590</v>
      </c>
      <c r="E369" s="38" t="s">
        <v>82</v>
      </c>
      <c r="F369" s="38" t="s">
        <v>633</v>
      </c>
      <c r="G369" s="38" t="s">
        <v>9</v>
      </c>
      <c r="H369" s="41">
        <v>1849</v>
      </c>
      <c r="I369" s="41">
        <v>26343</v>
      </c>
      <c r="J369" s="41">
        <f t="shared" si="5"/>
        <v>24494</v>
      </c>
      <c r="K369" s="38"/>
    </row>
    <row r="370" spans="1:11" x14ac:dyDescent="0.35">
      <c r="A370" s="38">
        <v>462</v>
      </c>
      <c r="B370" s="38" t="s">
        <v>634</v>
      </c>
      <c r="C370" s="38" t="s">
        <v>635</v>
      </c>
      <c r="D370" s="38" t="s">
        <v>590</v>
      </c>
      <c r="E370" s="38" t="s">
        <v>73</v>
      </c>
      <c r="F370" s="38" t="s">
        <v>323</v>
      </c>
      <c r="G370" s="38" t="s">
        <v>9</v>
      </c>
      <c r="H370" s="41">
        <v>9205</v>
      </c>
      <c r="I370" s="41">
        <v>108269</v>
      </c>
      <c r="J370" s="41">
        <f t="shared" si="5"/>
        <v>99064</v>
      </c>
      <c r="K370" s="38"/>
    </row>
    <row r="371" spans="1:11" x14ac:dyDescent="0.35">
      <c r="A371" s="38">
        <v>463</v>
      </c>
      <c r="B371" s="38" t="s">
        <v>1037</v>
      </c>
      <c r="C371" s="38" t="s">
        <v>1052</v>
      </c>
      <c r="D371" s="38" t="s">
        <v>590</v>
      </c>
      <c r="E371" s="38" t="s">
        <v>49</v>
      </c>
      <c r="F371" s="38" t="s">
        <v>312</v>
      </c>
      <c r="G371" s="38" t="s">
        <v>9</v>
      </c>
      <c r="H371" s="41">
        <v>28088</v>
      </c>
      <c r="I371" s="41">
        <v>92575</v>
      </c>
      <c r="J371" s="41">
        <f t="shared" si="5"/>
        <v>64487</v>
      </c>
      <c r="K371" s="38"/>
    </row>
    <row r="372" spans="1:11" x14ac:dyDescent="0.35">
      <c r="A372" s="38">
        <v>464</v>
      </c>
      <c r="B372" s="38" t="s">
        <v>636</v>
      </c>
      <c r="C372" s="38" t="s">
        <v>636</v>
      </c>
      <c r="D372" s="38" t="s">
        <v>590</v>
      </c>
      <c r="E372" s="38" t="s">
        <v>211</v>
      </c>
      <c r="F372" s="38" t="s">
        <v>637</v>
      </c>
      <c r="G372" s="38" t="s">
        <v>9</v>
      </c>
      <c r="H372" s="41">
        <v>13501</v>
      </c>
      <c r="I372" s="41">
        <v>8460</v>
      </c>
      <c r="J372" s="41">
        <f t="shared" si="5"/>
        <v>-5041</v>
      </c>
      <c r="K372" s="38"/>
    </row>
    <row r="373" spans="1:11" x14ac:dyDescent="0.35">
      <c r="A373" s="38">
        <v>467</v>
      </c>
      <c r="B373" s="38" t="s">
        <v>1191</v>
      </c>
      <c r="C373" s="38" t="s">
        <v>1038</v>
      </c>
      <c r="D373" s="38" t="s">
        <v>590</v>
      </c>
      <c r="E373" s="38" t="s">
        <v>82</v>
      </c>
      <c r="F373" s="38" t="s">
        <v>603</v>
      </c>
      <c r="G373" s="38" t="s">
        <v>9</v>
      </c>
      <c r="H373" s="41">
        <v>13606</v>
      </c>
      <c r="I373" s="41">
        <v>19775</v>
      </c>
      <c r="J373" s="41">
        <f t="shared" si="5"/>
        <v>6169</v>
      </c>
      <c r="K373" s="38"/>
    </row>
    <row r="374" spans="1:11" x14ac:dyDescent="0.35">
      <c r="A374" s="38">
        <v>468</v>
      </c>
      <c r="B374" s="38" t="s">
        <v>638</v>
      </c>
      <c r="C374" s="38" t="s">
        <v>638</v>
      </c>
      <c r="D374" s="38" t="s">
        <v>590</v>
      </c>
      <c r="E374" s="38" t="s">
        <v>31</v>
      </c>
      <c r="F374" s="38" t="s">
        <v>114</v>
      </c>
      <c r="G374" s="38" t="s">
        <v>9</v>
      </c>
      <c r="H374" s="41">
        <v>6</v>
      </c>
      <c r="I374" s="41">
        <v>0</v>
      </c>
      <c r="J374" s="41">
        <f t="shared" si="5"/>
        <v>-6</v>
      </c>
      <c r="K374" s="38"/>
    </row>
    <row r="375" spans="1:11" x14ac:dyDescent="0.35">
      <c r="A375" s="38">
        <v>469</v>
      </c>
      <c r="B375" s="38" t="s">
        <v>639</v>
      </c>
      <c r="C375" s="38" t="s">
        <v>639</v>
      </c>
      <c r="D375" s="38" t="s">
        <v>590</v>
      </c>
      <c r="E375" s="38" t="s">
        <v>31</v>
      </c>
      <c r="F375" s="38" t="s">
        <v>32</v>
      </c>
      <c r="G375" s="38" t="s">
        <v>9</v>
      </c>
      <c r="H375" s="41">
        <v>70</v>
      </c>
      <c r="I375" s="41">
        <v>73453</v>
      </c>
      <c r="J375" s="41">
        <f t="shared" si="5"/>
        <v>73383</v>
      </c>
      <c r="K375" s="38"/>
    </row>
    <row r="376" spans="1:11" x14ac:dyDescent="0.35">
      <c r="A376" s="38">
        <v>470</v>
      </c>
      <c r="B376" s="38" t="s">
        <v>1192</v>
      </c>
      <c r="C376" s="38" t="s">
        <v>1053</v>
      </c>
      <c r="D376" s="38" t="s">
        <v>590</v>
      </c>
      <c r="E376" s="38" t="s">
        <v>97</v>
      </c>
      <c r="F376" s="38" t="s">
        <v>640</v>
      </c>
      <c r="G376" s="38" t="s">
        <v>9</v>
      </c>
      <c r="H376" s="41">
        <v>3047</v>
      </c>
      <c r="I376" s="41">
        <v>46415</v>
      </c>
      <c r="J376" s="41">
        <f t="shared" si="5"/>
        <v>43368</v>
      </c>
      <c r="K376" s="38"/>
    </row>
    <row r="377" spans="1:11" x14ac:dyDescent="0.35">
      <c r="A377" s="38">
        <v>471</v>
      </c>
      <c r="B377" s="38" t="s">
        <v>1245</v>
      </c>
      <c r="C377" s="38" t="s">
        <v>1244</v>
      </c>
      <c r="D377" s="38" t="s">
        <v>6</v>
      </c>
      <c r="E377" s="38" t="s">
        <v>31</v>
      </c>
      <c r="F377" s="38" t="s">
        <v>80</v>
      </c>
      <c r="G377" s="38" t="s">
        <v>9</v>
      </c>
      <c r="H377" s="41">
        <v>1867</v>
      </c>
      <c r="I377" s="41">
        <v>0</v>
      </c>
      <c r="J377" s="41">
        <f t="shared" si="5"/>
        <v>-1867</v>
      </c>
      <c r="K377" s="38"/>
    </row>
    <row r="378" spans="1:11" x14ac:dyDescent="0.35">
      <c r="A378" s="38">
        <v>472</v>
      </c>
      <c r="B378" s="38" t="s">
        <v>1193</v>
      </c>
      <c r="C378" s="38" t="s">
        <v>641</v>
      </c>
      <c r="D378" s="38" t="s">
        <v>590</v>
      </c>
      <c r="E378" s="38" t="s">
        <v>90</v>
      </c>
      <c r="F378" s="38" t="s">
        <v>642</v>
      </c>
      <c r="G378" s="38" t="s">
        <v>9</v>
      </c>
      <c r="H378" s="41">
        <v>23748</v>
      </c>
      <c r="I378" s="41">
        <v>109501</v>
      </c>
      <c r="J378" s="41">
        <f t="shared" si="5"/>
        <v>85753</v>
      </c>
      <c r="K378" s="38"/>
    </row>
    <row r="379" spans="1:11" x14ac:dyDescent="0.35">
      <c r="A379" s="38">
        <v>474</v>
      </c>
      <c r="B379" s="38" t="s">
        <v>1194</v>
      </c>
      <c r="C379" s="38" t="s">
        <v>643</v>
      </c>
      <c r="D379" s="38" t="s">
        <v>590</v>
      </c>
      <c r="E379" s="38" t="s">
        <v>7</v>
      </c>
      <c r="F379" s="38" t="s">
        <v>644</v>
      </c>
      <c r="G379" s="38" t="s">
        <v>9</v>
      </c>
      <c r="H379" s="41">
        <v>341</v>
      </c>
      <c r="I379" s="41">
        <v>305415</v>
      </c>
      <c r="J379" s="41">
        <f t="shared" si="5"/>
        <v>305074</v>
      </c>
      <c r="K379" s="38"/>
    </row>
    <row r="380" spans="1:11" x14ac:dyDescent="0.35">
      <c r="A380" s="38">
        <v>475</v>
      </c>
      <c r="B380" s="38" t="s">
        <v>1039</v>
      </c>
      <c r="C380" s="38" t="s">
        <v>645</v>
      </c>
      <c r="D380" s="38" t="s">
        <v>590</v>
      </c>
      <c r="E380" s="38" t="s">
        <v>45</v>
      </c>
      <c r="F380" s="38" t="s">
        <v>646</v>
      </c>
      <c r="G380" s="38" t="s">
        <v>9</v>
      </c>
      <c r="H380" s="41">
        <v>59390</v>
      </c>
      <c r="I380" s="41">
        <v>173339</v>
      </c>
      <c r="J380" s="41">
        <f t="shared" si="5"/>
        <v>113949</v>
      </c>
      <c r="K380" s="38"/>
    </row>
    <row r="381" spans="1:11" x14ac:dyDescent="0.35">
      <c r="A381" s="38">
        <v>477</v>
      </c>
      <c r="B381" s="38" t="s">
        <v>647</v>
      </c>
      <c r="C381" s="38" t="s">
        <v>647</v>
      </c>
      <c r="D381" s="38" t="s">
        <v>590</v>
      </c>
      <c r="E381" s="38" t="s">
        <v>117</v>
      </c>
      <c r="F381" s="38" t="s">
        <v>648</v>
      </c>
      <c r="G381" s="38" t="s">
        <v>9</v>
      </c>
      <c r="H381" s="41">
        <v>9379</v>
      </c>
      <c r="I381" s="41">
        <v>13530</v>
      </c>
      <c r="J381" s="41">
        <f t="shared" si="5"/>
        <v>4151</v>
      </c>
      <c r="K381" s="38"/>
    </row>
    <row r="382" spans="1:11" x14ac:dyDescent="0.35">
      <c r="A382" s="38">
        <v>478</v>
      </c>
      <c r="B382" s="38" t="s">
        <v>1195</v>
      </c>
      <c r="C382" s="38" t="s">
        <v>650</v>
      </c>
      <c r="D382" s="38" t="s">
        <v>590</v>
      </c>
      <c r="E382" s="38" t="s">
        <v>123</v>
      </c>
      <c r="F382" s="38" t="s">
        <v>651</v>
      </c>
      <c r="G382" s="38" t="s">
        <v>9</v>
      </c>
      <c r="H382" s="41">
        <v>6743</v>
      </c>
      <c r="I382" s="41">
        <v>48733</v>
      </c>
      <c r="J382" s="41">
        <f t="shared" si="5"/>
        <v>41990</v>
      </c>
      <c r="K382" s="38"/>
    </row>
    <row r="383" spans="1:11" x14ac:dyDescent="0.35">
      <c r="A383" s="38">
        <v>479</v>
      </c>
      <c r="B383" s="38" t="s">
        <v>649</v>
      </c>
      <c r="C383" s="38" t="s">
        <v>652</v>
      </c>
      <c r="D383" s="38" t="s">
        <v>590</v>
      </c>
      <c r="E383" s="38" t="s">
        <v>202</v>
      </c>
      <c r="F383" s="38" t="s">
        <v>203</v>
      </c>
      <c r="G383" s="38" t="s">
        <v>9</v>
      </c>
      <c r="H383" s="41">
        <v>8422</v>
      </c>
      <c r="I383" s="41">
        <v>153377</v>
      </c>
      <c r="J383" s="41">
        <f t="shared" si="5"/>
        <v>144955</v>
      </c>
      <c r="K383" s="38"/>
    </row>
    <row r="384" spans="1:11" x14ac:dyDescent="0.35">
      <c r="A384" s="38">
        <v>480</v>
      </c>
      <c r="B384" s="38" t="s">
        <v>1196</v>
      </c>
      <c r="C384" s="38" t="s">
        <v>653</v>
      </c>
      <c r="D384" s="38" t="s">
        <v>590</v>
      </c>
      <c r="E384" s="38" t="s">
        <v>97</v>
      </c>
      <c r="F384" s="38" t="s">
        <v>314</v>
      </c>
      <c r="G384" s="38" t="s">
        <v>9</v>
      </c>
      <c r="H384" s="41">
        <v>27881</v>
      </c>
      <c r="I384" s="41">
        <v>55330</v>
      </c>
      <c r="J384" s="41">
        <f t="shared" si="5"/>
        <v>27449</v>
      </c>
      <c r="K384" s="38"/>
    </row>
    <row r="385" spans="1:11" x14ac:dyDescent="0.35">
      <c r="A385" s="38">
        <v>482</v>
      </c>
      <c r="B385" s="38" t="s">
        <v>654</v>
      </c>
      <c r="C385" s="38" t="s">
        <v>654</v>
      </c>
      <c r="D385" s="38" t="s">
        <v>590</v>
      </c>
      <c r="E385" s="38" t="s">
        <v>196</v>
      </c>
      <c r="F385" s="38" t="s">
        <v>655</v>
      </c>
      <c r="G385" s="38" t="s">
        <v>9</v>
      </c>
      <c r="H385" s="41">
        <v>7649</v>
      </c>
      <c r="I385" s="41">
        <v>17218</v>
      </c>
      <c r="J385" s="41">
        <f t="shared" si="5"/>
        <v>9569</v>
      </c>
      <c r="K385" s="38"/>
    </row>
    <row r="386" spans="1:11" x14ac:dyDescent="0.35">
      <c r="A386" s="38">
        <v>483</v>
      </c>
      <c r="B386" s="38" t="s">
        <v>656</v>
      </c>
      <c r="C386" s="38" t="s">
        <v>657</v>
      </c>
      <c r="D386" s="38" t="s">
        <v>590</v>
      </c>
      <c r="E386" s="38" t="s">
        <v>28</v>
      </c>
      <c r="F386" s="38" t="s">
        <v>413</v>
      </c>
      <c r="G386" s="38" t="s">
        <v>9</v>
      </c>
      <c r="H386" s="41">
        <v>5709</v>
      </c>
      <c r="I386" s="41">
        <v>10214</v>
      </c>
      <c r="J386" s="41">
        <f t="shared" si="5"/>
        <v>4505</v>
      </c>
      <c r="K386" s="38"/>
    </row>
    <row r="387" spans="1:11" x14ac:dyDescent="0.35">
      <c r="A387" s="38">
        <v>485</v>
      </c>
      <c r="B387" s="38" t="s">
        <v>659</v>
      </c>
      <c r="C387" s="38" t="s">
        <v>659</v>
      </c>
      <c r="D387" s="38" t="s">
        <v>268</v>
      </c>
      <c r="E387" s="38" t="s">
        <v>67</v>
      </c>
      <c r="F387" s="38" t="s">
        <v>660</v>
      </c>
      <c r="G387" s="38" t="s">
        <v>9</v>
      </c>
      <c r="H387" s="41">
        <v>1292</v>
      </c>
      <c r="I387" s="41">
        <v>564</v>
      </c>
      <c r="J387" s="41">
        <f t="shared" si="5"/>
        <v>-728</v>
      </c>
      <c r="K387" s="38"/>
    </row>
    <row r="388" spans="1:11" x14ac:dyDescent="0.35">
      <c r="A388" s="38">
        <v>487</v>
      </c>
      <c r="B388" s="38" t="s">
        <v>661</v>
      </c>
      <c r="C388" s="38" t="s">
        <v>661</v>
      </c>
      <c r="D388" s="38" t="s">
        <v>268</v>
      </c>
      <c r="E388" s="38" t="s">
        <v>31</v>
      </c>
      <c r="F388" s="38" t="s">
        <v>336</v>
      </c>
      <c r="G388" s="38" t="s">
        <v>9</v>
      </c>
      <c r="H388" s="41">
        <v>32342</v>
      </c>
      <c r="I388" s="41">
        <v>35105</v>
      </c>
      <c r="J388" s="41">
        <f t="shared" si="5"/>
        <v>2763</v>
      </c>
      <c r="K388" s="38"/>
    </row>
    <row r="389" spans="1:11" x14ac:dyDescent="0.35">
      <c r="A389" s="38">
        <v>488</v>
      </c>
      <c r="B389" s="38" t="s">
        <v>662</v>
      </c>
      <c r="C389" s="38" t="s">
        <v>663</v>
      </c>
      <c r="D389" s="38" t="s">
        <v>268</v>
      </c>
      <c r="E389" s="38" t="s">
        <v>97</v>
      </c>
      <c r="F389" s="38" t="s">
        <v>98</v>
      </c>
      <c r="G389" s="38" t="s">
        <v>9</v>
      </c>
      <c r="H389" s="41">
        <v>12761</v>
      </c>
      <c r="I389" s="41">
        <v>16532</v>
      </c>
      <c r="J389" s="41">
        <f t="shared" si="5"/>
        <v>3771</v>
      </c>
      <c r="K389" s="38"/>
    </row>
    <row r="390" spans="1:11" x14ac:dyDescent="0.35">
      <c r="A390" s="38">
        <v>489</v>
      </c>
      <c r="B390" s="38" t="s">
        <v>662</v>
      </c>
      <c r="C390" s="38" t="s">
        <v>662</v>
      </c>
      <c r="D390" s="38" t="s">
        <v>268</v>
      </c>
      <c r="E390" s="38" t="s">
        <v>90</v>
      </c>
      <c r="F390" s="38" t="s">
        <v>664</v>
      </c>
      <c r="G390" s="38" t="s">
        <v>9</v>
      </c>
      <c r="H390" s="41">
        <v>147194</v>
      </c>
      <c r="I390" s="41">
        <v>182443</v>
      </c>
      <c r="J390" s="41">
        <f t="shared" ref="J390:J453" si="6">I390-H390</f>
        <v>35249</v>
      </c>
      <c r="K390" s="38"/>
    </row>
    <row r="391" spans="1:11" x14ac:dyDescent="0.35">
      <c r="A391" s="38">
        <v>490</v>
      </c>
      <c r="B391" s="38" t="s">
        <v>665</v>
      </c>
      <c r="C391" s="38" t="s">
        <v>666</v>
      </c>
      <c r="D391" s="38" t="s">
        <v>268</v>
      </c>
      <c r="E391" s="38" t="s">
        <v>31</v>
      </c>
      <c r="F391" s="38" t="s">
        <v>32</v>
      </c>
      <c r="G391" s="38" t="s">
        <v>9</v>
      </c>
      <c r="H391" s="41">
        <v>115474</v>
      </c>
      <c r="I391" s="41">
        <v>87981</v>
      </c>
      <c r="J391" s="41">
        <f t="shared" si="6"/>
        <v>-27493</v>
      </c>
      <c r="K391" s="38"/>
    </row>
    <row r="392" spans="1:11" x14ac:dyDescent="0.35">
      <c r="A392" s="38">
        <v>491</v>
      </c>
      <c r="B392" s="38" t="s">
        <v>665</v>
      </c>
      <c r="C392" s="38" t="s">
        <v>667</v>
      </c>
      <c r="D392" s="38" t="s">
        <v>268</v>
      </c>
      <c r="E392" s="38" t="s">
        <v>211</v>
      </c>
      <c r="F392" s="38" t="s">
        <v>667</v>
      </c>
      <c r="G392" s="38" t="s">
        <v>9</v>
      </c>
      <c r="H392" s="41">
        <v>34362</v>
      </c>
      <c r="I392" s="41">
        <v>23254</v>
      </c>
      <c r="J392" s="41">
        <f t="shared" si="6"/>
        <v>-11108</v>
      </c>
      <c r="K392" s="38"/>
    </row>
    <row r="393" spans="1:11" x14ac:dyDescent="0.35">
      <c r="A393" s="38">
        <v>492</v>
      </c>
      <c r="B393" s="38" t="s">
        <v>668</v>
      </c>
      <c r="C393" s="38" t="s">
        <v>669</v>
      </c>
      <c r="D393" s="38" t="s">
        <v>268</v>
      </c>
      <c r="E393" s="38" t="s">
        <v>28</v>
      </c>
      <c r="F393" s="38" t="s">
        <v>181</v>
      </c>
      <c r="G393" s="38" t="s">
        <v>9</v>
      </c>
      <c r="H393" s="41">
        <v>54102</v>
      </c>
      <c r="I393" s="41">
        <v>51796</v>
      </c>
      <c r="J393" s="41">
        <f t="shared" si="6"/>
        <v>-2306</v>
      </c>
      <c r="K393" s="38"/>
    </row>
    <row r="394" spans="1:11" x14ac:dyDescent="0.35">
      <c r="A394" s="38">
        <v>493</v>
      </c>
      <c r="B394" s="38" t="s">
        <v>1040</v>
      </c>
      <c r="C394" s="38" t="s">
        <v>1040</v>
      </c>
      <c r="D394" s="38" t="s">
        <v>268</v>
      </c>
      <c r="E394" s="38" t="s">
        <v>45</v>
      </c>
      <c r="F394" s="38" t="s">
        <v>294</v>
      </c>
      <c r="G394" s="38" t="s">
        <v>9</v>
      </c>
      <c r="H394" s="41">
        <v>7134</v>
      </c>
      <c r="I394" s="41">
        <v>5338</v>
      </c>
      <c r="J394" s="41">
        <f t="shared" si="6"/>
        <v>-1796</v>
      </c>
      <c r="K394" s="38"/>
    </row>
    <row r="395" spans="1:11" x14ac:dyDescent="0.35">
      <c r="A395" s="38">
        <v>494</v>
      </c>
      <c r="B395" s="38" t="s">
        <v>543</v>
      </c>
      <c r="C395" s="38" t="s">
        <v>670</v>
      </c>
      <c r="D395" s="38" t="s">
        <v>268</v>
      </c>
      <c r="E395" s="38" t="s">
        <v>102</v>
      </c>
      <c r="F395" s="38" t="s">
        <v>576</v>
      </c>
      <c r="G395" s="38" t="s">
        <v>9</v>
      </c>
      <c r="H395" s="41">
        <v>1586733</v>
      </c>
      <c r="I395" s="41">
        <v>1435245</v>
      </c>
      <c r="J395" s="41">
        <f t="shared" si="6"/>
        <v>-151488</v>
      </c>
      <c r="K395" s="38"/>
    </row>
    <row r="396" spans="1:11" x14ac:dyDescent="0.35">
      <c r="A396" s="38">
        <v>495</v>
      </c>
      <c r="B396" s="38" t="s">
        <v>543</v>
      </c>
      <c r="C396" s="38" t="s">
        <v>671</v>
      </c>
      <c r="D396" s="38" t="s">
        <v>268</v>
      </c>
      <c r="E396" s="38" t="s">
        <v>73</v>
      </c>
      <c r="F396" s="38" t="s">
        <v>269</v>
      </c>
      <c r="G396" s="38" t="s">
        <v>9</v>
      </c>
      <c r="H396" s="41">
        <v>3145630</v>
      </c>
      <c r="I396" s="41">
        <v>2767060</v>
      </c>
      <c r="J396" s="41">
        <f t="shared" si="6"/>
        <v>-378570</v>
      </c>
      <c r="K396" s="38"/>
    </row>
    <row r="397" spans="1:11" x14ac:dyDescent="0.35">
      <c r="A397" s="38">
        <v>496</v>
      </c>
      <c r="B397" s="38" t="s">
        <v>672</v>
      </c>
      <c r="C397" s="38" t="s">
        <v>673</v>
      </c>
      <c r="D397" s="38" t="s">
        <v>268</v>
      </c>
      <c r="E397" s="38" t="s">
        <v>45</v>
      </c>
      <c r="F397" s="38" t="s">
        <v>674</v>
      </c>
      <c r="G397" s="38" t="s">
        <v>9</v>
      </c>
      <c r="H397" s="41">
        <v>20354</v>
      </c>
      <c r="I397" s="41">
        <v>28243</v>
      </c>
      <c r="J397" s="41">
        <f t="shared" si="6"/>
        <v>7889</v>
      </c>
      <c r="K397" s="38"/>
    </row>
    <row r="398" spans="1:11" x14ac:dyDescent="0.35">
      <c r="A398" s="38">
        <v>497</v>
      </c>
      <c r="B398" s="38" t="s">
        <v>1197</v>
      </c>
      <c r="C398" s="38" t="s">
        <v>675</v>
      </c>
      <c r="D398" s="38" t="s">
        <v>247</v>
      </c>
      <c r="E398" s="38" t="s">
        <v>73</v>
      </c>
      <c r="F398" s="38" t="s">
        <v>418</v>
      </c>
      <c r="G398" s="38" t="s">
        <v>9</v>
      </c>
      <c r="H398" s="41">
        <v>405579</v>
      </c>
      <c r="I398" s="41">
        <v>461855</v>
      </c>
      <c r="J398" s="41">
        <f t="shared" si="6"/>
        <v>56276</v>
      </c>
      <c r="K398" s="38"/>
    </row>
    <row r="399" spans="1:11" x14ac:dyDescent="0.35">
      <c r="A399" s="38">
        <v>498</v>
      </c>
      <c r="B399" s="38" t="s">
        <v>1197</v>
      </c>
      <c r="C399" s="38" t="s">
        <v>676</v>
      </c>
      <c r="D399" s="38" t="s">
        <v>247</v>
      </c>
      <c r="E399" s="38" t="s">
        <v>73</v>
      </c>
      <c r="F399" s="38" t="s">
        <v>157</v>
      </c>
      <c r="G399" s="38" t="s">
        <v>9</v>
      </c>
      <c r="H399" s="41">
        <v>87402</v>
      </c>
      <c r="I399" s="41">
        <v>208848</v>
      </c>
      <c r="J399" s="41">
        <f t="shared" si="6"/>
        <v>121446</v>
      </c>
      <c r="K399" s="38"/>
    </row>
    <row r="400" spans="1:11" x14ac:dyDescent="0.35">
      <c r="A400" s="38">
        <v>499</v>
      </c>
      <c r="B400" s="38" t="s">
        <v>1197</v>
      </c>
      <c r="C400" s="38" t="s">
        <v>677</v>
      </c>
      <c r="D400" s="38" t="s">
        <v>247</v>
      </c>
      <c r="E400" s="38" t="s">
        <v>73</v>
      </c>
      <c r="F400" s="38" t="s">
        <v>418</v>
      </c>
      <c r="G400" s="38" t="s">
        <v>9</v>
      </c>
      <c r="H400" s="41">
        <v>107791</v>
      </c>
      <c r="I400" s="41">
        <v>103415</v>
      </c>
      <c r="J400" s="41">
        <f t="shared" si="6"/>
        <v>-4376</v>
      </c>
      <c r="K400" s="38"/>
    </row>
    <row r="401" spans="1:11" x14ac:dyDescent="0.35">
      <c r="A401" s="38">
        <v>500</v>
      </c>
      <c r="B401" s="38" t="s">
        <v>678</v>
      </c>
      <c r="C401" s="38" t="s">
        <v>679</v>
      </c>
      <c r="D401" s="38" t="s">
        <v>6</v>
      </c>
      <c r="E401" s="38" t="s">
        <v>82</v>
      </c>
      <c r="F401" s="38" t="s">
        <v>680</v>
      </c>
      <c r="G401" s="38" t="s">
        <v>9</v>
      </c>
      <c r="H401" s="41">
        <v>0</v>
      </c>
      <c r="I401" s="41">
        <v>4</v>
      </c>
      <c r="J401" s="41">
        <f t="shared" si="6"/>
        <v>4</v>
      </c>
      <c r="K401" s="38"/>
    </row>
    <row r="402" spans="1:11" x14ac:dyDescent="0.35">
      <c r="A402" s="38">
        <v>502</v>
      </c>
      <c r="B402" s="38" t="s">
        <v>681</v>
      </c>
      <c r="C402" s="38" t="s">
        <v>682</v>
      </c>
      <c r="D402" s="38" t="s">
        <v>247</v>
      </c>
      <c r="E402" s="38" t="s">
        <v>202</v>
      </c>
      <c r="F402" s="38" t="s">
        <v>683</v>
      </c>
      <c r="G402" s="38" t="s">
        <v>9</v>
      </c>
      <c r="H402" s="41">
        <v>1634</v>
      </c>
      <c r="I402" s="41">
        <v>1047</v>
      </c>
      <c r="J402" s="41">
        <f t="shared" si="6"/>
        <v>-587</v>
      </c>
      <c r="K402" s="38"/>
    </row>
    <row r="403" spans="1:11" x14ac:dyDescent="0.35">
      <c r="A403" s="38">
        <v>503</v>
      </c>
      <c r="B403" s="38" t="s">
        <v>684</v>
      </c>
      <c r="C403" s="38" t="s">
        <v>684</v>
      </c>
      <c r="D403" s="38" t="s">
        <v>253</v>
      </c>
      <c r="E403" s="38" t="s">
        <v>82</v>
      </c>
      <c r="F403" s="38" t="s">
        <v>444</v>
      </c>
      <c r="G403" s="38" t="s">
        <v>9</v>
      </c>
      <c r="H403" s="41">
        <v>100710</v>
      </c>
      <c r="I403" s="41">
        <v>200966</v>
      </c>
      <c r="J403" s="41">
        <f t="shared" si="6"/>
        <v>100256</v>
      </c>
      <c r="K403" s="38"/>
    </row>
    <row r="404" spans="1:11" x14ac:dyDescent="0.35">
      <c r="A404" s="38">
        <v>504</v>
      </c>
      <c r="B404" s="38" t="s">
        <v>685</v>
      </c>
      <c r="C404" s="38" t="s">
        <v>686</v>
      </c>
      <c r="D404" s="38" t="s">
        <v>6</v>
      </c>
      <c r="E404" s="38" t="s">
        <v>102</v>
      </c>
      <c r="F404" s="38" t="s">
        <v>687</v>
      </c>
      <c r="G404" s="38" t="s">
        <v>9</v>
      </c>
      <c r="H404" s="41">
        <v>206</v>
      </c>
      <c r="I404" s="41">
        <v>2719</v>
      </c>
      <c r="J404" s="41">
        <f t="shared" si="6"/>
        <v>2513</v>
      </c>
      <c r="K404" s="38"/>
    </row>
    <row r="405" spans="1:11" x14ac:dyDescent="0.35">
      <c r="A405" s="38">
        <v>505</v>
      </c>
      <c r="B405" s="38" t="s">
        <v>1135</v>
      </c>
      <c r="C405" s="38" t="s">
        <v>688</v>
      </c>
      <c r="D405" s="38" t="s">
        <v>6</v>
      </c>
      <c r="E405" s="38" t="s">
        <v>123</v>
      </c>
      <c r="F405" s="38" t="s">
        <v>124</v>
      </c>
      <c r="G405" s="38" t="s">
        <v>9</v>
      </c>
      <c r="H405" s="41">
        <v>32</v>
      </c>
      <c r="I405" s="41">
        <v>915</v>
      </c>
      <c r="J405" s="41">
        <f t="shared" si="6"/>
        <v>883</v>
      </c>
      <c r="K405" s="38"/>
    </row>
    <row r="406" spans="1:11" x14ac:dyDescent="0.35">
      <c r="A406" s="38">
        <v>507</v>
      </c>
      <c r="B406" s="38" t="s">
        <v>1198</v>
      </c>
      <c r="C406" s="38" t="s">
        <v>689</v>
      </c>
      <c r="D406" s="38" t="s">
        <v>6</v>
      </c>
      <c r="E406" s="38" t="s">
        <v>90</v>
      </c>
      <c r="F406" s="38" t="s">
        <v>642</v>
      </c>
      <c r="G406" s="38" t="s">
        <v>9</v>
      </c>
      <c r="H406" s="41">
        <v>72</v>
      </c>
      <c r="I406" s="41">
        <v>0</v>
      </c>
      <c r="J406" s="41">
        <f t="shared" si="6"/>
        <v>-72</v>
      </c>
      <c r="K406" s="38"/>
    </row>
    <row r="407" spans="1:11" x14ac:dyDescent="0.35">
      <c r="A407" s="38">
        <v>508</v>
      </c>
      <c r="B407" s="38" t="s">
        <v>187</v>
      </c>
      <c r="C407" s="38" t="s">
        <v>690</v>
      </c>
      <c r="D407" s="38" t="s">
        <v>6</v>
      </c>
      <c r="E407" s="38" t="s">
        <v>189</v>
      </c>
      <c r="F407" s="38" t="s">
        <v>190</v>
      </c>
      <c r="G407" s="38" t="s">
        <v>9</v>
      </c>
      <c r="H407" s="41">
        <v>0</v>
      </c>
      <c r="I407" s="41">
        <v>5034</v>
      </c>
      <c r="J407" s="41">
        <f t="shared" si="6"/>
        <v>5034</v>
      </c>
      <c r="K407" s="38"/>
    </row>
    <row r="408" spans="1:11" x14ac:dyDescent="0.35">
      <c r="A408" s="38">
        <v>509</v>
      </c>
      <c r="B408" s="38" t="s">
        <v>69</v>
      </c>
      <c r="C408" s="38" t="s">
        <v>691</v>
      </c>
      <c r="D408" s="38" t="s">
        <v>6</v>
      </c>
      <c r="E408" s="38" t="s">
        <v>45</v>
      </c>
      <c r="F408" s="38" t="s">
        <v>71</v>
      </c>
      <c r="G408" s="38" t="s">
        <v>9</v>
      </c>
      <c r="H408" s="41">
        <v>417</v>
      </c>
      <c r="I408" s="41">
        <v>64</v>
      </c>
      <c r="J408" s="41">
        <f t="shared" si="6"/>
        <v>-353</v>
      </c>
      <c r="K408" s="38"/>
    </row>
    <row r="409" spans="1:11" x14ac:dyDescent="0.35">
      <c r="A409" s="38">
        <v>511</v>
      </c>
      <c r="B409" s="38" t="s">
        <v>494</v>
      </c>
      <c r="C409" s="38" t="s">
        <v>692</v>
      </c>
      <c r="D409" s="38" t="s">
        <v>6</v>
      </c>
      <c r="E409" s="38" t="s">
        <v>90</v>
      </c>
      <c r="F409" s="38" t="s">
        <v>496</v>
      </c>
      <c r="G409" s="38" t="s">
        <v>9</v>
      </c>
      <c r="H409" s="41">
        <v>0</v>
      </c>
      <c r="I409" s="41">
        <v>193</v>
      </c>
      <c r="J409" s="41">
        <f t="shared" si="6"/>
        <v>193</v>
      </c>
      <c r="K409" s="38"/>
    </row>
    <row r="410" spans="1:11" x14ac:dyDescent="0.35">
      <c r="A410" s="38">
        <v>512</v>
      </c>
      <c r="B410" s="38" t="s">
        <v>184</v>
      </c>
      <c r="C410" s="38" t="s">
        <v>693</v>
      </c>
      <c r="D410" s="38" t="s">
        <v>6</v>
      </c>
      <c r="E410" s="38" t="s">
        <v>90</v>
      </c>
      <c r="F410" s="38" t="s">
        <v>186</v>
      </c>
      <c r="G410" s="38" t="s">
        <v>9</v>
      </c>
      <c r="H410" s="41">
        <v>0</v>
      </c>
      <c r="I410" s="41">
        <v>0</v>
      </c>
      <c r="J410" s="41">
        <f t="shared" si="6"/>
        <v>0</v>
      </c>
      <c r="K410" s="38"/>
    </row>
    <row r="411" spans="1:11" x14ac:dyDescent="0.35">
      <c r="A411" s="38">
        <v>515</v>
      </c>
      <c r="B411" s="38" t="s">
        <v>1134</v>
      </c>
      <c r="C411" s="38" t="s">
        <v>84</v>
      </c>
      <c r="D411" s="38" t="s">
        <v>6</v>
      </c>
      <c r="E411" s="38" t="s">
        <v>31</v>
      </c>
      <c r="F411" s="38" t="s">
        <v>114</v>
      </c>
      <c r="G411" s="38" t="s">
        <v>9</v>
      </c>
      <c r="H411" s="41">
        <v>208</v>
      </c>
      <c r="I411" s="41">
        <v>54</v>
      </c>
      <c r="J411" s="41">
        <f t="shared" si="6"/>
        <v>-154</v>
      </c>
      <c r="K411" s="38"/>
    </row>
    <row r="412" spans="1:11" x14ac:dyDescent="0.35">
      <c r="A412" s="38">
        <v>516</v>
      </c>
      <c r="B412" s="38" t="s">
        <v>433</v>
      </c>
      <c r="C412" s="38" t="s">
        <v>694</v>
      </c>
      <c r="D412" s="38" t="s">
        <v>6</v>
      </c>
      <c r="E412" s="38" t="s">
        <v>82</v>
      </c>
      <c r="F412" s="38" t="s">
        <v>435</v>
      </c>
      <c r="G412" s="38" t="s">
        <v>9</v>
      </c>
      <c r="H412" s="41">
        <v>0</v>
      </c>
      <c r="I412" s="41">
        <v>1</v>
      </c>
      <c r="J412" s="41">
        <f t="shared" si="6"/>
        <v>1</v>
      </c>
      <c r="K412" s="38"/>
    </row>
    <row r="413" spans="1:11" x14ac:dyDescent="0.35">
      <c r="A413" s="38">
        <v>517</v>
      </c>
      <c r="B413" s="38" t="s">
        <v>1134</v>
      </c>
      <c r="C413" s="38" t="s">
        <v>695</v>
      </c>
      <c r="D413" s="38" t="s">
        <v>6</v>
      </c>
      <c r="E413" s="38" t="s">
        <v>31</v>
      </c>
      <c r="F413" s="38" t="s">
        <v>114</v>
      </c>
      <c r="G413" s="38" t="s">
        <v>9</v>
      </c>
      <c r="H413" s="41">
        <v>39</v>
      </c>
      <c r="I413" s="41">
        <v>10</v>
      </c>
      <c r="J413" s="41">
        <f t="shared" si="6"/>
        <v>-29</v>
      </c>
      <c r="K413" s="38"/>
    </row>
    <row r="414" spans="1:11" x14ac:dyDescent="0.35">
      <c r="A414" s="38">
        <v>519</v>
      </c>
      <c r="B414" s="38" t="s">
        <v>440</v>
      </c>
      <c r="C414" s="38" t="s">
        <v>249</v>
      </c>
      <c r="D414" s="38" t="s">
        <v>6</v>
      </c>
      <c r="E414" s="38" t="s">
        <v>102</v>
      </c>
      <c r="F414" s="38" t="s">
        <v>472</v>
      </c>
      <c r="G414" s="38" t="s">
        <v>9</v>
      </c>
      <c r="H414" s="41">
        <v>788</v>
      </c>
      <c r="I414" s="41">
        <v>30</v>
      </c>
      <c r="J414" s="41">
        <f t="shared" si="6"/>
        <v>-758</v>
      </c>
      <c r="K414" s="38"/>
    </row>
    <row r="415" spans="1:11" x14ac:dyDescent="0.35">
      <c r="A415" s="38">
        <v>521</v>
      </c>
      <c r="B415" s="38" t="s">
        <v>1199</v>
      </c>
      <c r="C415" s="38" t="s">
        <v>696</v>
      </c>
      <c r="D415" s="38" t="s">
        <v>247</v>
      </c>
      <c r="E415" s="38" t="s">
        <v>90</v>
      </c>
      <c r="F415" s="38" t="s">
        <v>241</v>
      </c>
      <c r="G415" s="38" t="s">
        <v>9</v>
      </c>
      <c r="H415" s="41">
        <v>29214</v>
      </c>
      <c r="I415" s="41">
        <v>27750</v>
      </c>
      <c r="J415" s="41">
        <f t="shared" si="6"/>
        <v>-1464</v>
      </c>
      <c r="K415" s="38"/>
    </row>
    <row r="416" spans="1:11" x14ac:dyDescent="0.35">
      <c r="A416" s="38">
        <v>522</v>
      </c>
      <c r="B416" s="38" t="s">
        <v>477</v>
      </c>
      <c r="C416" s="38" t="s">
        <v>697</v>
      </c>
      <c r="D416" s="38" t="s">
        <v>6</v>
      </c>
      <c r="E416" s="38" t="s">
        <v>196</v>
      </c>
      <c r="F416" s="38" t="s">
        <v>479</v>
      </c>
      <c r="G416" s="38" t="s">
        <v>9</v>
      </c>
      <c r="H416" s="41">
        <v>80</v>
      </c>
      <c r="I416" s="41">
        <v>50</v>
      </c>
      <c r="J416" s="41">
        <f t="shared" si="6"/>
        <v>-30</v>
      </c>
      <c r="K416" s="38"/>
    </row>
    <row r="417" spans="1:11" x14ac:dyDescent="0.35">
      <c r="A417" s="38">
        <v>523</v>
      </c>
      <c r="B417" s="38" t="s">
        <v>477</v>
      </c>
      <c r="C417" s="38" t="s">
        <v>698</v>
      </c>
      <c r="D417" s="38" t="s">
        <v>6</v>
      </c>
      <c r="E417" s="38" t="s">
        <v>196</v>
      </c>
      <c r="F417" s="38" t="s">
        <v>479</v>
      </c>
      <c r="G417" s="38" t="s">
        <v>9</v>
      </c>
      <c r="H417" s="41">
        <v>0</v>
      </c>
      <c r="I417" s="41">
        <v>0</v>
      </c>
      <c r="J417" s="41">
        <f t="shared" si="6"/>
        <v>0</v>
      </c>
      <c r="K417" s="38"/>
    </row>
    <row r="418" spans="1:11" x14ac:dyDescent="0.35">
      <c r="A418" s="38">
        <v>524</v>
      </c>
      <c r="B418" s="38" t="s">
        <v>1200</v>
      </c>
      <c r="C418" s="38" t="s">
        <v>699</v>
      </c>
      <c r="D418" s="38" t="s">
        <v>253</v>
      </c>
      <c r="E418" s="38" t="s">
        <v>14</v>
      </c>
      <c r="F418" s="38" t="s">
        <v>150</v>
      </c>
      <c r="G418" s="38" t="s">
        <v>9</v>
      </c>
      <c r="H418" s="41">
        <v>4331</v>
      </c>
      <c r="I418" s="41">
        <v>2325</v>
      </c>
      <c r="J418" s="41">
        <f t="shared" si="6"/>
        <v>-2006</v>
      </c>
      <c r="K418" s="38"/>
    </row>
    <row r="419" spans="1:11" x14ac:dyDescent="0.35">
      <c r="A419" s="38">
        <v>525</v>
      </c>
      <c r="B419" s="38" t="s">
        <v>315</v>
      </c>
      <c r="C419" s="38" t="s">
        <v>700</v>
      </c>
      <c r="D419" s="38" t="s">
        <v>6</v>
      </c>
      <c r="E419" s="38" t="s">
        <v>90</v>
      </c>
      <c r="F419" s="38" t="s">
        <v>701</v>
      </c>
      <c r="G419" s="38" t="s">
        <v>9</v>
      </c>
      <c r="H419" s="41">
        <v>0</v>
      </c>
      <c r="I419" s="41">
        <v>3698</v>
      </c>
      <c r="J419" s="41">
        <f t="shared" si="6"/>
        <v>3698</v>
      </c>
      <c r="K419" s="38"/>
    </row>
    <row r="420" spans="1:11" x14ac:dyDescent="0.35">
      <c r="A420" s="38">
        <v>526</v>
      </c>
      <c r="B420" s="38" t="s">
        <v>702</v>
      </c>
      <c r="C420" s="38" t="s">
        <v>702</v>
      </c>
      <c r="D420" s="38" t="s">
        <v>6</v>
      </c>
      <c r="E420" s="38" t="s">
        <v>73</v>
      </c>
      <c r="F420" s="38" t="s">
        <v>703</v>
      </c>
      <c r="G420" s="38" t="s">
        <v>9</v>
      </c>
      <c r="H420" s="41">
        <v>199</v>
      </c>
      <c r="I420" s="41">
        <v>2064</v>
      </c>
      <c r="J420" s="41">
        <f t="shared" si="6"/>
        <v>1865</v>
      </c>
      <c r="K420" s="38"/>
    </row>
    <row r="421" spans="1:11" x14ac:dyDescent="0.35">
      <c r="A421" s="38">
        <v>527</v>
      </c>
      <c r="B421" s="38" t="s">
        <v>1201</v>
      </c>
      <c r="C421" s="38" t="s">
        <v>704</v>
      </c>
      <c r="D421" s="38" t="s">
        <v>253</v>
      </c>
      <c r="E421" s="38" t="s">
        <v>153</v>
      </c>
      <c r="F421" s="38" t="s">
        <v>344</v>
      </c>
      <c r="G421" s="38" t="s">
        <v>9</v>
      </c>
      <c r="H421" s="41">
        <v>31154</v>
      </c>
      <c r="I421" s="41">
        <v>23736</v>
      </c>
      <c r="J421" s="41">
        <f t="shared" si="6"/>
        <v>-7418</v>
      </c>
      <c r="K421" s="38"/>
    </row>
    <row r="422" spans="1:11" x14ac:dyDescent="0.35">
      <c r="A422" s="38">
        <v>528</v>
      </c>
      <c r="B422" s="38" t="s">
        <v>119</v>
      </c>
      <c r="C422" s="38" t="s">
        <v>705</v>
      </c>
      <c r="D422" s="38" t="s">
        <v>6</v>
      </c>
      <c r="E422" s="38" t="s">
        <v>90</v>
      </c>
      <c r="F422" s="38" t="s">
        <v>121</v>
      </c>
      <c r="G422" s="38" t="s">
        <v>9</v>
      </c>
      <c r="H422" s="41">
        <v>267</v>
      </c>
      <c r="I422" s="41">
        <v>10</v>
      </c>
      <c r="J422" s="41">
        <f t="shared" si="6"/>
        <v>-257</v>
      </c>
      <c r="K422" s="38"/>
    </row>
    <row r="423" spans="1:11" x14ac:dyDescent="0.35">
      <c r="A423" s="38">
        <v>529</v>
      </c>
      <c r="B423" s="38" t="s">
        <v>706</v>
      </c>
      <c r="C423" s="38" t="s">
        <v>707</v>
      </c>
      <c r="D423" s="38" t="s">
        <v>6</v>
      </c>
      <c r="E423" s="38" t="s">
        <v>45</v>
      </c>
      <c r="F423" s="38" t="s">
        <v>708</v>
      </c>
      <c r="G423" s="38" t="s">
        <v>9</v>
      </c>
      <c r="H423" s="41">
        <v>61</v>
      </c>
      <c r="I423" s="41">
        <v>1989</v>
      </c>
      <c r="J423" s="41">
        <f t="shared" si="6"/>
        <v>1928</v>
      </c>
      <c r="K423" s="38"/>
    </row>
    <row r="424" spans="1:11" x14ac:dyDescent="0.35">
      <c r="A424" s="38">
        <v>530</v>
      </c>
      <c r="B424" s="38" t="s">
        <v>292</v>
      </c>
      <c r="C424" s="38" t="s">
        <v>709</v>
      </c>
      <c r="D424" s="38" t="s">
        <v>6</v>
      </c>
      <c r="E424" s="38" t="s">
        <v>45</v>
      </c>
      <c r="F424" s="38" t="s">
        <v>294</v>
      </c>
      <c r="G424" s="38" t="s">
        <v>9</v>
      </c>
      <c r="H424" s="41">
        <v>800</v>
      </c>
      <c r="I424" s="41">
        <v>0</v>
      </c>
      <c r="J424" s="41">
        <f t="shared" si="6"/>
        <v>-800</v>
      </c>
      <c r="K424" s="38"/>
    </row>
    <row r="425" spans="1:11" x14ac:dyDescent="0.35">
      <c r="A425" s="38">
        <v>534</v>
      </c>
      <c r="B425" s="38" t="s">
        <v>26</v>
      </c>
      <c r="C425" s="38" t="s">
        <v>710</v>
      </c>
      <c r="D425" s="38" t="s">
        <v>6</v>
      </c>
      <c r="E425" s="38" t="s">
        <v>31</v>
      </c>
      <c r="F425" s="38" t="s">
        <v>32</v>
      </c>
      <c r="G425" s="38" t="s">
        <v>9</v>
      </c>
      <c r="H425" s="41">
        <v>28592</v>
      </c>
      <c r="I425" s="41">
        <v>14303</v>
      </c>
      <c r="J425" s="41">
        <f t="shared" si="6"/>
        <v>-14289</v>
      </c>
      <c r="K425" s="38"/>
    </row>
    <row r="426" spans="1:11" x14ac:dyDescent="0.35">
      <c r="A426" s="38">
        <v>535</v>
      </c>
      <c r="B426" s="38" t="s">
        <v>26</v>
      </c>
      <c r="C426" s="38" t="s">
        <v>711</v>
      </c>
      <c r="D426" s="38" t="s">
        <v>6</v>
      </c>
      <c r="E426" s="38" t="s">
        <v>28</v>
      </c>
      <c r="F426" s="38" t="s">
        <v>29</v>
      </c>
      <c r="G426" s="38" t="s">
        <v>9</v>
      </c>
      <c r="H426" s="41">
        <v>0</v>
      </c>
      <c r="I426" s="41">
        <v>0</v>
      </c>
      <c r="J426" s="41">
        <f t="shared" si="6"/>
        <v>0</v>
      </c>
      <c r="K426" s="38"/>
    </row>
    <row r="427" spans="1:11" x14ac:dyDescent="0.35">
      <c r="A427" s="38">
        <v>537</v>
      </c>
      <c r="B427" s="38" t="s">
        <v>26</v>
      </c>
      <c r="C427" s="38" t="s">
        <v>712</v>
      </c>
      <c r="D427" s="38" t="s">
        <v>6</v>
      </c>
      <c r="E427" s="38" t="s">
        <v>28</v>
      </c>
      <c r="F427" s="38" t="s">
        <v>29</v>
      </c>
      <c r="G427" s="38" t="s">
        <v>9</v>
      </c>
      <c r="H427" s="41">
        <v>262</v>
      </c>
      <c r="I427" s="41">
        <v>0</v>
      </c>
      <c r="J427" s="41">
        <f t="shared" si="6"/>
        <v>-262</v>
      </c>
      <c r="K427" s="38"/>
    </row>
    <row r="428" spans="1:11" x14ac:dyDescent="0.35">
      <c r="A428" s="38">
        <v>541</v>
      </c>
      <c r="B428" s="38" t="s">
        <v>75</v>
      </c>
      <c r="C428" s="38" t="s">
        <v>713</v>
      </c>
      <c r="D428" s="38" t="s">
        <v>6</v>
      </c>
      <c r="E428" s="38" t="s">
        <v>28</v>
      </c>
      <c r="F428" s="38" t="s">
        <v>76</v>
      </c>
      <c r="G428" s="38" t="s">
        <v>9</v>
      </c>
      <c r="H428" s="41">
        <v>0</v>
      </c>
      <c r="I428" s="41">
        <v>0</v>
      </c>
      <c r="J428" s="41">
        <f t="shared" si="6"/>
        <v>0</v>
      </c>
      <c r="K428" s="38"/>
    </row>
    <row r="429" spans="1:11" x14ac:dyDescent="0.35">
      <c r="A429" s="38">
        <v>543</v>
      </c>
      <c r="B429" s="38" t="s">
        <v>78</v>
      </c>
      <c r="C429" s="38" t="s">
        <v>714</v>
      </c>
      <c r="D429" s="38" t="s">
        <v>6</v>
      </c>
      <c r="E429" s="38" t="s">
        <v>31</v>
      </c>
      <c r="F429" s="38" t="s">
        <v>80</v>
      </c>
      <c r="G429" s="38" t="s">
        <v>9</v>
      </c>
      <c r="H429" s="41">
        <v>0</v>
      </c>
      <c r="I429" s="41">
        <v>0</v>
      </c>
      <c r="J429" s="41">
        <f t="shared" si="6"/>
        <v>0</v>
      </c>
      <c r="K429" s="38"/>
    </row>
    <row r="430" spans="1:11" x14ac:dyDescent="0.35">
      <c r="A430" s="38">
        <v>548</v>
      </c>
      <c r="B430" s="38" t="s">
        <v>95</v>
      </c>
      <c r="C430" s="38" t="s">
        <v>715</v>
      </c>
      <c r="D430" s="38" t="s">
        <v>6</v>
      </c>
      <c r="E430" s="38" t="s">
        <v>97</v>
      </c>
      <c r="F430" s="38" t="s">
        <v>98</v>
      </c>
      <c r="G430" s="38" t="s">
        <v>9</v>
      </c>
      <c r="H430" s="41">
        <v>0</v>
      </c>
      <c r="I430" s="41">
        <v>0</v>
      </c>
      <c r="J430" s="41">
        <f t="shared" si="6"/>
        <v>0</v>
      </c>
      <c r="K430" s="38"/>
    </row>
    <row r="431" spans="1:11" x14ac:dyDescent="0.35">
      <c r="A431" s="38">
        <v>549</v>
      </c>
      <c r="B431" s="38" t="s">
        <v>1134</v>
      </c>
      <c r="C431" s="38" t="s">
        <v>716</v>
      </c>
      <c r="D431" s="38" t="s">
        <v>6</v>
      </c>
      <c r="E431" s="38" t="s">
        <v>31</v>
      </c>
      <c r="F431" s="38" t="s">
        <v>114</v>
      </c>
      <c r="G431" s="38" t="s">
        <v>9</v>
      </c>
      <c r="H431" s="41">
        <v>161</v>
      </c>
      <c r="I431" s="41">
        <v>1978</v>
      </c>
      <c r="J431" s="41">
        <f t="shared" si="6"/>
        <v>1817</v>
      </c>
      <c r="K431" s="38"/>
    </row>
    <row r="432" spans="1:11" x14ac:dyDescent="0.35">
      <c r="A432" s="38">
        <v>550</v>
      </c>
      <c r="B432" s="38" t="s">
        <v>115</v>
      </c>
      <c r="C432" s="38" t="s">
        <v>717</v>
      </c>
      <c r="D432" s="38" t="s">
        <v>6</v>
      </c>
      <c r="E432" s="38" t="s">
        <v>117</v>
      </c>
      <c r="F432" s="38" t="s">
        <v>118</v>
      </c>
      <c r="G432" s="38" t="s">
        <v>9</v>
      </c>
      <c r="H432" s="41">
        <v>0</v>
      </c>
      <c r="I432" s="41">
        <v>0</v>
      </c>
      <c r="J432" s="41">
        <f t="shared" si="6"/>
        <v>0</v>
      </c>
      <c r="K432" s="38"/>
    </row>
    <row r="433" spans="1:11" x14ac:dyDescent="0.35">
      <c r="A433" s="38">
        <v>552</v>
      </c>
      <c r="B433" s="38" t="s">
        <v>115</v>
      </c>
      <c r="C433" s="38" t="s">
        <v>718</v>
      </c>
      <c r="D433" s="38" t="s">
        <v>6</v>
      </c>
      <c r="E433" s="38" t="s">
        <v>117</v>
      </c>
      <c r="F433" s="38" t="s">
        <v>118</v>
      </c>
      <c r="G433" s="38" t="s">
        <v>9</v>
      </c>
      <c r="H433" s="41">
        <v>0</v>
      </c>
      <c r="I433" s="41">
        <v>627</v>
      </c>
      <c r="J433" s="41">
        <f t="shared" si="6"/>
        <v>627</v>
      </c>
      <c r="K433" s="38"/>
    </row>
    <row r="434" spans="1:11" x14ac:dyDescent="0.35">
      <c r="A434" s="38">
        <v>554</v>
      </c>
      <c r="B434" s="38" t="s">
        <v>129</v>
      </c>
      <c r="C434" s="38" t="s">
        <v>719</v>
      </c>
      <c r="D434" s="38" t="s">
        <v>6</v>
      </c>
      <c r="E434" s="38" t="s">
        <v>14</v>
      </c>
      <c r="F434" s="38" t="s">
        <v>131</v>
      </c>
      <c r="G434" s="38" t="s">
        <v>9</v>
      </c>
      <c r="H434" s="41">
        <v>0</v>
      </c>
      <c r="I434" s="41">
        <v>0</v>
      </c>
      <c r="J434" s="41">
        <f t="shared" si="6"/>
        <v>0</v>
      </c>
      <c r="K434" s="38"/>
    </row>
    <row r="435" spans="1:11" x14ac:dyDescent="0.35">
      <c r="A435" s="38">
        <v>558</v>
      </c>
      <c r="B435" s="38" t="s">
        <v>144</v>
      </c>
      <c r="C435" s="38" t="s">
        <v>720</v>
      </c>
      <c r="D435" s="38" t="s">
        <v>6</v>
      </c>
      <c r="E435" s="38" t="s">
        <v>123</v>
      </c>
      <c r="F435" s="38" t="s">
        <v>146</v>
      </c>
      <c r="G435" s="38" t="s">
        <v>9</v>
      </c>
      <c r="H435" s="41">
        <v>29</v>
      </c>
      <c r="I435" s="41">
        <v>1</v>
      </c>
      <c r="J435" s="41">
        <f t="shared" si="6"/>
        <v>-28</v>
      </c>
      <c r="K435" s="38"/>
    </row>
    <row r="436" spans="1:11" x14ac:dyDescent="0.35">
      <c r="A436" s="38">
        <v>559</v>
      </c>
      <c r="B436" s="38" t="s">
        <v>1136</v>
      </c>
      <c r="C436" s="38" t="s">
        <v>721</v>
      </c>
      <c r="D436" s="38" t="s">
        <v>6</v>
      </c>
      <c r="E436" s="38" t="s">
        <v>14</v>
      </c>
      <c r="F436" s="38" t="s">
        <v>150</v>
      </c>
      <c r="G436" s="38" t="s">
        <v>9</v>
      </c>
      <c r="H436" s="41">
        <v>0</v>
      </c>
      <c r="I436" s="41">
        <v>0</v>
      </c>
      <c r="J436" s="41">
        <f t="shared" si="6"/>
        <v>0</v>
      </c>
      <c r="K436" s="38"/>
    </row>
    <row r="437" spans="1:11" x14ac:dyDescent="0.35">
      <c r="A437" s="38">
        <v>561</v>
      </c>
      <c r="B437" s="38" t="s">
        <v>162</v>
      </c>
      <c r="C437" s="38" t="s">
        <v>722</v>
      </c>
      <c r="D437" s="38" t="s">
        <v>6</v>
      </c>
      <c r="E437" s="38" t="s">
        <v>82</v>
      </c>
      <c r="F437" s="38" t="s">
        <v>166</v>
      </c>
      <c r="G437" s="38" t="s">
        <v>9</v>
      </c>
      <c r="H437" s="41">
        <v>187</v>
      </c>
      <c r="I437" s="41">
        <v>2</v>
      </c>
      <c r="J437" s="41">
        <f t="shared" si="6"/>
        <v>-185</v>
      </c>
      <c r="K437" s="38"/>
    </row>
    <row r="438" spans="1:11" x14ac:dyDescent="0.35">
      <c r="A438" s="38">
        <v>564</v>
      </c>
      <c r="B438" s="38" t="s">
        <v>723</v>
      </c>
      <c r="C438" s="38" t="s">
        <v>724</v>
      </c>
      <c r="D438" s="38" t="s">
        <v>6</v>
      </c>
      <c r="E438" s="38" t="s">
        <v>45</v>
      </c>
      <c r="F438" s="38" t="s">
        <v>674</v>
      </c>
      <c r="G438" s="38" t="s">
        <v>9</v>
      </c>
      <c r="H438" s="41">
        <v>215</v>
      </c>
      <c r="I438" s="41">
        <v>2641</v>
      </c>
      <c r="J438" s="41">
        <f t="shared" si="6"/>
        <v>2426</v>
      </c>
      <c r="K438" s="38"/>
    </row>
    <row r="439" spans="1:11" x14ac:dyDescent="0.35">
      <c r="A439" s="38">
        <v>565</v>
      </c>
      <c r="B439" s="38" t="s">
        <v>178</v>
      </c>
      <c r="C439" s="38" t="s">
        <v>725</v>
      </c>
      <c r="D439" s="38" t="s">
        <v>6</v>
      </c>
      <c r="E439" s="38" t="s">
        <v>31</v>
      </c>
      <c r="F439" s="38" t="s">
        <v>726</v>
      </c>
      <c r="G439" s="38" t="s">
        <v>9</v>
      </c>
      <c r="H439" s="41">
        <v>0</v>
      </c>
      <c r="I439" s="41">
        <v>0</v>
      </c>
      <c r="J439" s="41">
        <f t="shared" si="6"/>
        <v>0</v>
      </c>
      <c r="K439" s="38"/>
    </row>
    <row r="440" spans="1:11" x14ac:dyDescent="0.35">
      <c r="A440" s="38">
        <v>567</v>
      </c>
      <c r="B440" s="38" t="s">
        <v>178</v>
      </c>
      <c r="C440" s="38" t="s">
        <v>727</v>
      </c>
      <c r="D440" s="38" t="s">
        <v>6</v>
      </c>
      <c r="E440" s="38" t="s">
        <v>31</v>
      </c>
      <c r="F440" s="38" t="s">
        <v>180</v>
      </c>
      <c r="G440" s="38" t="s">
        <v>9</v>
      </c>
      <c r="H440" s="41">
        <v>39</v>
      </c>
      <c r="I440" s="41">
        <v>2</v>
      </c>
      <c r="J440" s="41">
        <f t="shared" si="6"/>
        <v>-37</v>
      </c>
      <c r="K440" s="38"/>
    </row>
    <row r="441" spans="1:11" x14ac:dyDescent="0.35">
      <c r="A441" s="38">
        <v>568</v>
      </c>
      <c r="B441" s="38" t="s">
        <v>178</v>
      </c>
      <c r="C441" s="38" t="s">
        <v>728</v>
      </c>
      <c r="D441" s="38" t="s">
        <v>6</v>
      </c>
      <c r="E441" s="38" t="s">
        <v>31</v>
      </c>
      <c r="F441" s="38" t="s">
        <v>726</v>
      </c>
      <c r="G441" s="38" t="s">
        <v>9</v>
      </c>
      <c r="H441" s="41">
        <v>633</v>
      </c>
      <c r="I441" s="41">
        <v>67</v>
      </c>
      <c r="J441" s="41">
        <f t="shared" si="6"/>
        <v>-566</v>
      </c>
      <c r="K441" s="38"/>
    </row>
    <row r="442" spans="1:11" x14ac:dyDescent="0.35">
      <c r="A442" s="38">
        <v>569</v>
      </c>
      <c r="B442" s="38" t="s">
        <v>178</v>
      </c>
      <c r="C442" s="38" t="s">
        <v>729</v>
      </c>
      <c r="D442" s="38" t="s">
        <v>6</v>
      </c>
      <c r="E442" s="38" t="s">
        <v>31</v>
      </c>
      <c r="F442" s="38" t="s">
        <v>726</v>
      </c>
      <c r="G442" s="38" t="s">
        <v>9</v>
      </c>
      <c r="H442" s="41">
        <v>48</v>
      </c>
      <c r="I442" s="41">
        <v>3</v>
      </c>
      <c r="J442" s="41">
        <f t="shared" si="6"/>
        <v>-45</v>
      </c>
      <c r="K442" s="38"/>
    </row>
    <row r="443" spans="1:11" x14ac:dyDescent="0.35">
      <c r="A443" s="38">
        <v>570</v>
      </c>
      <c r="B443" s="38" t="s">
        <v>26</v>
      </c>
      <c r="C443" s="38" t="s">
        <v>730</v>
      </c>
      <c r="D443" s="38" t="s">
        <v>6</v>
      </c>
      <c r="E443" s="38" t="s">
        <v>211</v>
      </c>
      <c r="F443" s="38" t="s">
        <v>731</v>
      </c>
      <c r="G443" s="38" t="s">
        <v>9</v>
      </c>
      <c r="H443" s="41">
        <v>2215</v>
      </c>
      <c r="I443" s="41">
        <v>2744</v>
      </c>
      <c r="J443" s="41">
        <f t="shared" si="6"/>
        <v>529</v>
      </c>
      <c r="K443" s="38"/>
    </row>
    <row r="444" spans="1:11" x14ac:dyDescent="0.35">
      <c r="A444" s="38">
        <v>572</v>
      </c>
      <c r="B444" s="38" t="s">
        <v>26</v>
      </c>
      <c r="C444" s="38" t="s">
        <v>732</v>
      </c>
      <c r="D444" s="38" t="s">
        <v>6</v>
      </c>
      <c r="E444" s="38" t="s">
        <v>211</v>
      </c>
      <c r="F444" s="38" t="s">
        <v>731</v>
      </c>
      <c r="G444" s="38" t="s">
        <v>9</v>
      </c>
      <c r="H444" s="41">
        <v>12</v>
      </c>
      <c r="I444" s="41">
        <v>0</v>
      </c>
      <c r="J444" s="41">
        <f t="shared" si="6"/>
        <v>-12</v>
      </c>
      <c r="K444" s="38"/>
    </row>
    <row r="445" spans="1:11" x14ac:dyDescent="0.35">
      <c r="A445" s="38">
        <v>574</v>
      </c>
      <c r="B445" s="38" t="s">
        <v>1141</v>
      </c>
      <c r="C445" s="38" t="s">
        <v>733</v>
      </c>
      <c r="D445" s="38" t="s">
        <v>6</v>
      </c>
      <c r="E445" s="38" t="s">
        <v>153</v>
      </c>
      <c r="F445" s="38" t="s">
        <v>183</v>
      </c>
      <c r="G445" s="38" t="s">
        <v>9</v>
      </c>
      <c r="H445" s="41">
        <v>2</v>
      </c>
      <c r="I445" s="41">
        <v>0</v>
      </c>
      <c r="J445" s="41">
        <f t="shared" si="6"/>
        <v>-2</v>
      </c>
      <c r="K445" s="38"/>
    </row>
    <row r="446" spans="1:11" x14ac:dyDescent="0.35">
      <c r="A446" s="38">
        <v>576</v>
      </c>
      <c r="B446" s="38" t="s">
        <v>184</v>
      </c>
      <c r="C446" s="38" t="s">
        <v>734</v>
      </c>
      <c r="D446" s="38" t="s">
        <v>6</v>
      </c>
      <c r="E446" s="38" t="s">
        <v>90</v>
      </c>
      <c r="F446" s="38" t="s">
        <v>186</v>
      </c>
      <c r="G446" s="38" t="s">
        <v>9</v>
      </c>
      <c r="H446" s="41">
        <v>0</v>
      </c>
      <c r="I446" s="41">
        <v>0</v>
      </c>
      <c r="J446" s="41">
        <f t="shared" si="6"/>
        <v>0</v>
      </c>
      <c r="K446" s="38"/>
    </row>
    <row r="447" spans="1:11" x14ac:dyDescent="0.35">
      <c r="A447" s="38">
        <v>578</v>
      </c>
      <c r="B447" s="38" t="s">
        <v>187</v>
      </c>
      <c r="C447" s="38" t="s">
        <v>735</v>
      </c>
      <c r="D447" s="38" t="s">
        <v>6</v>
      </c>
      <c r="E447" s="38" t="s">
        <v>189</v>
      </c>
      <c r="F447" s="38" t="s">
        <v>190</v>
      </c>
      <c r="G447" s="38" t="s">
        <v>9</v>
      </c>
      <c r="H447" s="41">
        <v>15</v>
      </c>
      <c r="I447" s="41">
        <v>41</v>
      </c>
      <c r="J447" s="41">
        <f t="shared" si="6"/>
        <v>26</v>
      </c>
      <c r="K447" s="38"/>
    </row>
    <row r="448" spans="1:11" x14ac:dyDescent="0.35">
      <c r="A448" s="38">
        <v>579</v>
      </c>
      <c r="B448" s="38" t="s">
        <v>187</v>
      </c>
      <c r="C448" s="38" t="s">
        <v>736</v>
      </c>
      <c r="D448" s="38" t="s">
        <v>6</v>
      </c>
      <c r="E448" s="38" t="s">
        <v>189</v>
      </c>
      <c r="F448" s="38" t="s">
        <v>190</v>
      </c>
      <c r="G448" s="38" t="s">
        <v>9</v>
      </c>
      <c r="H448" s="41">
        <v>0</v>
      </c>
      <c r="I448" s="41">
        <v>2</v>
      </c>
      <c r="J448" s="41">
        <f t="shared" si="6"/>
        <v>2</v>
      </c>
      <c r="K448" s="38"/>
    </row>
    <row r="449" spans="1:11" x14ac:dyDescent="0.35">
      <c r="A449" s="38">
        <v>580</v>
      </c>
      <c r="B449" s="38" t="s">
        <v>187</v>
      </c>
      <c r="C449" s="38" t="s">
        <v>737</v>
      </c>
      <c r="D449" s="38" t="s">
        <v>6</v>
      </c>
      <c r="E449" s="38" t="s">
        <v>189</v>
      </c>
      <c r="F449" s="38" t="s">
        <v>190</v>
      </c>
      <c r="G449" s="38" t="s">
        <v>9</v>
      </c>
      <c r="H449" s="41">
        <v>0</v>
      </c>
      <c r="I449" s="41">
        <v>13</v>
      </c>
      <c r="J449" s="41">
        <f t="shared" si="6"/>
        <v>13</v>
      </c>
      <c r="K449" s="38"/>
    </row>
    <row r="450" spans="1:11" x14ac:dyDescent="0.35">
      <c r="A450" s="38">
        <v>581</v>
      </c>
      <c r="B450" s="38" t="s">
        <v>187</v>
      </c>
      <c r="C450" s="38" t="s">
        <v>738</v>
      </c>
      <c r="D450" s="38" t="s">
        <v>6</v>
      </c>
      <c r="E450" s="38" t="s">
        <v>189</v>
      </c>
      <c r="F450" s="38" t="s">
        <v>190</v>
      </c>
      <c r="G450" s="38" t="s">
        <v>9</v>
      </c>
      <c r="H450" s="41">
        <v>0</v>
      </c>
      <c r="I450" s="41">
        <v>10</v>
      </c>
      <c r="J450" s="41">
        <f t="shared" si="6"/>
        <v>10</v>
      </c>
      <c r="K450" s="38"/>
    </row>
    <row r="451" spans="1:11" x14ac:dyDescent="0.35">
      <c r="A451" s="38">
        <v>583</v>
      </c>
      <c r="B451" s="38" t="s">
        <v>194</v>
      </c>
      <c r="C451" s="38" t="s">
        <v>739</v>
      </c>
      <c r="D451" s="38" t="s">
        <v>6</v>
      </c>
      <c r="E451" s="38" t="s">
        <v>196</v>
      </c>
      <c r="F451" s="38" t="s">
        <v>197</v>
      </c>
      <c r="G451" s="38" t="s">
        <v>9</v>
      </c>
      <c r="H451" s="41">
        <v>0</v>
      </c>
      <c r="I451" s="41">
        <v>0</v>
      </c>
      <c r="J451" s="41">
        <f t="shared" si="6"/>
        <v>0</v>
      </c>
      <c r="K451" s="38"/>
    </row>
    <row r="452" spans="1:11" x14ac:dyDescent="0.35">
      <c r="A452" s="38">
        <v>588</v>
      </c>
      <c r="B452" s="38" t="s">
        <v>209</v>
      </c>
      <c r="C452" s="38" t="s">
        <v>740</v>
      </c>
      <c r="D452" s="38" t="s">
        <v>6</v>
      </c>
      <c r="E452" s="38" t="s">
        <v>211</v>
      </c>
      <c r="F452" s="38" t="s">
        <v>212</v>
      </c>
      <c r="G452" s="38" t="s">
        <v>9</v>
      </c>
      <c r="H452" s="41">
        <v>8</v>
      </c>
      <c r="I452" s="41">
        <v>0</v>
      </c>
      <c r="J452" s="41">
        <f t="shared" si="6"/>
        <v>-8</v>
      </c>
      <c r="K452" s="38"/>
    </row>
    <row r="453" spans="1:11" x14ac:dyDescent="0.35">
      <c r="A453" s="38">
        <v>589</v>
      </c>
      <c r="B453" s="38" t="s">
        <v>218</v>
      </c>
      <c r="C453" s="38" t="s">
        <v>741</v>
      </c>
      <c r="D453" s="38" t="s">
        <v>6</v>
      </c>
      <c r="E453" s="38" t="s">
        <v>45</v>
      </c>
      <c r="F453" s="38" t="s">
        <v>220</v>
      </c>
      <c r="G453" s="38" t="s">
        <v>9</v>
      </c>
      <c r="H453" s="41">
        <v>15</v>
      </c>
      <c r="I453" s="41">
        <v>0</v>
      </c>
      <c r="J453" s="41">
        <f t="shared" si="6"/>
        <v>-15</v>
      </c>
      <c r="K453" s="38"/>
    </row>
    <row r="454" spans="1:11" x14ac:dyDescent="0.35">
      <c r="A454" s="38">
        <v>590</v>
      </c>
      <c r="B454" s="38" t="s">
        <v>224</v>
      </c>
      <c r="C454" s="38" t="s">
        <v>742</v>
      </c>
      <c r="D454" s="38" t="s">
        <v>6</v>
      </c>
      <c r="E454" s="38" t="s">
        <v>82</v>
      </c>
      <c r="F454" s="38" t="s">
        <v>226</v>
      </c>
      <c r="G454" s="38" t="s">
        <v>9</v>
      </c>
      <c r="H454" s="41">
        <v>2</v>
      </c>
      <c r="I454" s="41">
        <v>0</v>
      </c>
      <c r="J454" s="41">
        <f t="shared" ref="J454:J517" si="7">I454-H454</f>
        <v>-2</v>
      </c>
      <c r="K454" s="38"/>
    </row>
    <row r="455" spans="1:11" x14ac:dyDescent="0.35">
      <c r="A455" s="38">
        <v>592</v>
      </c>
      <c r="B455" s="38" t="s">
        <v>315</v>
      </c>
      <c r="C455" s="38" t="s">
        <v>743</v>
      </c>
      <c r="D455" s="38" t="s">
        <v>6</v>
      </c>
      <c r="E455" s="38" t="s">
        <v>90</v>
      </c>
      <c r="F455" s="38" t="s">
        <v>524</v>
      </c>
      <c r="G455" s="38" t="s">
        <v>9</v>
      </c>
      <c r="H455" s="41">
        <v>0</v>
      </c>
      <c r="I455" s="41">
        <v>0</v>
      </c>
      <c r="J455" s="41">
        <f t="shared" si="7"/>
        <v>0</v>
      </c>
      <c r="K455" s="38"/>
    </row>
    <row r="456" spans="1:11" x14ac:dyDescent="0.35">
      <c r="A456" s="38">
        <v>594</v>
      </c>
      <c r="B456" s="38" t="s">
        <v>315</v>
      </c>
      <c r="C456" s="38" t="s">
        <v>744</v>
      </c>
      <c r="D456" s="38" t="s">
        <v>6</v>
      </c>
      <c r="E456" s="38" t="s">
        <v>90</v>
      </c>
      <c r="F456" s="38" t="s">
        <v>524</v>
      </c>
      <c r="G456" s="38" t="s">
        <v>9</v>
      </c>
      <c r="H456" s="41">
        <v>0</v>
      </c>
      <c r="I456" s="41">
        <v>0</v>
      </c>
      <c r="J456" s="41">
        <f t="shared" si="7"/>
        <v>0</v>
      </c>
      <c r="K456" s="38"/>
    </row>
    <row r="457" spans="1:11" x14ac:dyDescent="0.35">
      <c r="A457" s="38">
        <v>595</v>
      </c>
      <c r="B457" s="38" t="s">
        <v>315</v>
      </c>
      <c r="C457" s="38" t="s">
        <v>352</v>
      </c>
      <c r="D457" s="38" t="s">
        <v>6</v>
      </c>
      <c r="E457" s="38" t="s">
        <v>90</v>
      </c>
      <c r="F457" s="38" t="s">
        <v>524</v>
      </c>
      <c r="G457" s="38" t="s">
        <v>9</v>
      </c>
      <c r="H457" s="41">
        <v>0</v>
      </c>
      <c r="I457" s="41">
        <v>0</v>
      </c>
      <c r="J457" s="41">
        <f t="shared" si="7"/>
        <v>0</v>
      </c>
      <c r="K457" s="38"/>
    </row>
    <row r="458" spans="1:11" x14ac:dyDescent="0.35">
      <c r="A458" s="38">
        <v>598</v>
      </c>
      <c r="B458" s="38" t="s">
        <v>239</v>
      </c>
      <c r="C458" s="38" t="s">
        <v>745</v>
      </c>
      <c r="D458" s="38" t="s">
        <v>6</v>
      </c>
      <c r="E458" s="38" t="s">
        <v>90</v>
      </c>
      <c r="F458" s="38" t="s">
        <v>241</v>
      </c>
      <c r="G458" s="38" t="s">
        <v>9</v>
      </c>
      <c r="H458" s="41">
        <v>0</v>
      </c>
      <c r="I458" s="41">
        <v>0</v>
      </c>
      <c r="J458" s="41">
        <f t="shared" si="7"/>
        <v>0</v>
      </c>
      <c r="K458" s="38"/>
    </row>
    <row r="459" spans="1:11" x14ac:dyDescent="0.35">
      <c r="A459" s="38">
        <v>602</v>
      </c>
      <c r="B459" s="38" t="s">
        <v>1146</v>
      </c>
      <c r="C459" s="38" t="s">
        <v>746</v>
      </c>
      <c r="D459" s="38" t="s">
        <v>6</v>
      </c>
      <c r="E459" s="38" t="s">
        <v>211</v>
      </c>
      <c r="F459" s="38" t="s">
        <v>263</v>
      </c>
      <c r="G459" s="38" t="s">
        <v>9</v>
      </c>
      <c r="H459" s="41">
        <v>0</v>
      </c>
      <c r="I459" s="41">
        <v>207</v>
      </c>
      <c r="J459" s="41">
        <f t="shared" si="7"/>
        <v>207</v>
      </c>
      <c r="K459" s="38"/>
    </row>
    <row r="460" spans="1:11" x14ac:dyDescent="0.35">
      <c r="A460" s="38">
        <v>603</v>
      </c>
      <c r="B460" s="38" t="s">
        <v>1146</v>
      </c>
      <c r="C460" s="38" t="s">
        <v>747</v>
      </c>
      <c r="D460" s="38" t="s">
        <v>6</v>
      </c>
      <c r="E460" s="38" t="s">
        <v>211</v>
      </c>
      <c r="F460" s="38" t="s">
        <v>263</v>
      </c>
      <c r="G460" s="38" t="s">
        <v>9</v>
      </c>
      <c r="H460" s="41">
        <v>0</v>
      </c>
      <c r="I460" s="41">
        <v>13</v>
      </c>
      <c r="J460" s="41">
        <f t="shared" si="7"/>
        <v>13</v>
      </c>
      <c r="K460" s="38"/>
    </row>
    <row r="461" spans="1:11" x14ac:dyDescent="0.35">
      <c r="A461" s="38">
        <v>612</v>
      </c>
      <c r="B461" s="38" t="s">
        <v>315</v>
      </c>
      <c r="C461" s="38" t="s">
        <v>748</v>
      </c>
      <c r="D461" s="38" t="s">
        <v>6</v>
      </c>
      <c r="E461" s="38" t="s">
        <v>90</v>
      </c>
      <c r="F461" s="38" t="s">
        <v>749</v>
      </c>
      <c r="G461" s="38" t="s">
        <v>9</v>
      </c>
      <c r="H461" s="41">
        <v>0</v>
      </c>
      <c r="I461" s="41">
        <v>0</v>
      </c>
      <c r="J461" s="41">
        <f t="shared" si="7"/>
        <v>0</v>
      </c>
      <c r="K461" s="38"/>
    </row>
    <row r="462" spans="1:11" x14ac:dyDescent="0.35">
      <c r="A462" s="38">
        <v>613</v>
      </c>
      <c r="B462" s="38" t="s">
        <v>315</v>
      </c>
      <c r="C462" s="38" t="s">
        <v>750</v>
      </c>
      <c r="D462" s="38" t="s">
        <v>6</v>
      </c>
      <c r="E462" s="38" t="s">
        <v>90</v>
      </c>
      <c r="F462" s="38" t="s">
        <v>749</v>
      </c>
      <c r="G462" s="38" t="s">
        <v>9</v>
      </c>
      <c r="H462" s="41">
        <v>0</v>
      </c>
      <c r="I462" s="41">
        <v>2052</v>
      </c>
      <c r="J462" s="41">
        <f t="shared" si="7"/>
        <v>2052</v>
      </c>
      <c r="K462" s="38"/>
    </row>
    <row r="463" spans="1:11" x14ac:dyDescent="0.35">
      <c r="A463" s="38">
        <v>614</v>
      </c>
      <c r="B463" s="38" t="s">
        <v>47</v>
      </c>
      <c r="C463" s="38" t="s">
        <v>751</v>
      </c>
      <c r="D463" s="38" t="s">
        <v>6</v>
      </c>
      <c r="E463" s="38" t="s">
        <v>49</v>
      </c>
      <c r="F463" s="38" t="s">
        <v>50</v>
      </c>
      <c r="G463" s="38" t="s">
        <v>9</v>
      </c>
      <c r="H463" s="41">
        <v>3</v>
      </c>
      <c r="I463" s="41">
        <v>0</v>
      </c>
      <c r="J463" s="41">
        <f t="shared" si="7"/>
        <v>-3</v>
      </c>
      <c r="K463" s="38"/>
    </row>
    <row r="464" spans="1:11" x14ac:dyDescent="0.35">
      <c r="A464" s="38">
        <v>615</v>
      </c>
      <c r="B464" s="38" t="s">
        <v>276</v>
      </c>
      <c r="C464" s="38" t="s">
        <v>752</v>
      </c>
      <c r="D464" s="38" t="s">
        <v>6</v>
      </c>
      <c r="E464" s="38" t="s">
        <v>82</v>
      </c>
      <c r="F464" s="38" t="s">
        <v>278</v>
      </c>
      <c r="G464" s="38" t="s">
        <v>9</v>
      </c>
      <c r="H464" s="41">
        <v>0</v>
      </c>
      <c r="I464" s="41">
        <v>0</v>
      </c>
      <c r="J464" s="41">
        <f t="shared" si="7"/>
        <v>0</v>
      </c>
      <c r="K464" s="38"/>
    </row>
    <row r="465" spans="1:11" x14ac:dyDescent="0.35">
      <c r="A465" s="38">
        <v>616</v>
      </c>
      <c r="B465" s="38" t="s">
        <v>753</v>
      </c>
      <c r="C465" s="38" t="s">
        <v>754</v>
      </c>
      <c r="D465" s="38" t="s">
        <v>6</v>
      </c>
      <c r="E465" s="38" t="s">
        <v>67</v>
      </c>
      <c r="F465" s="38" t="s">
        <v>234</v>
      </c>
      <c r="G465" s="38" t="s">
        <v>9</v>
      </c>
      <c r="H465" s="41">
        <v>0</v>
      </c>
      <c r="I465" s="41">
        <v>0</v>
      </c>
      <c r="J465" s="41">
        <f t="shared" si="7"/>
        <v>0</v>
      </c>
      <c r="K465" s="38"/>
    </row>
    <row r="466" spans="1:11" x14ac:dyDescent="0.35">
      <c r="A466" s="38">
        <v>618</v>
      </c>
      <c r="B466" s="38" t="s">
        <v>1148</v>
      </c>
      <c r="C466" s="38" t="s">
        <v>755</v>
      </c>
      <c r="D466" s="38" t="s">
        <v>6</v>
      </c>
      <c r="E466" s="38" t="s">
        <v>82</v>
      </c>
      <c r="F466" s="38" t="s">
        <v>287</v>
      </c>
      <c r="G466" s="38" t="s">
        <v>9</v>
      </c>
      <c r="H466" s="41">
        <v>0</v>
      </c>
      <c r="I466" s="41">
        <v>0</v>
      </c>
      <c r="J466" s="41">
        <f t="shared" si="7"/>
        <v>0</v>
      </c>
      <c r="K466" s="38"/>
    </row>
    <row r="467" spans="1:11" x14ac:dyDescent="0.35">
      <c r="A467" s="38">
        <v>620</v>
      </c>
      <c r="B467" s="38" t="s">
        <v>1148</v>
      </c>
      <c r="C467" s="38" t="s">
        <v>756</v>
      </c>
      <c r="D467" s="38" t="s">
        <v>6</v>
      </c>
      <c r="E467" s="38" t="s">
        <v>82</v>
      </c>
      <c r="F467" s="38" t="s">
        <v>287</v>
      </c>
      <c r="G467" s="38" t="s">
        <v>9</v>
      </c>
      <c r="H467" s="41">
        <v>0</v>
      </c>
      <c r="I467" s="41">
        <v>0</v>
      </c>
      <c r="J467" s="41">
        <f t="shared" si="7"/>
        <v>0</v>
      </c>
      <c r="K467" s="38"/>
    </row>
    <row r="468" spans="1:11" x14ac:dyDescent="0.35">
      <c r="A468" s="38">
        <v>623</v>
      </c>
      <c r="B468" s="38" t="s">
        <v>1149</v>
      </c>
      <c r="C468" s="38" t="s">
        <v>757</v>
      </c>
      <c r="D468" s="38" t="s">
        <v>6</v>
      </c>
      <c r="E468" s="38" t="s">
        <v>14</v>
      </c>
      <c r="F468" s="38" t="s">
        <v>298</v>
      </c>
      <c r="G468" s="38" t="s">
        <v>9</v>
      </c>
      <c r="H468" s="41">
        <v>2</v>
      </c>
      <c r="I468" s="41">
        <v>0</v>
      </c>
      <c r="J468" s="41">
        <f t="shared" si="7"/>
        <v>-2</v>
      </c>
      <c r="K468" s="38"/>
    </row>
    <row r="469" spans="1:11" x14ac:dyDescent="0.35">
      <c r="A469" s="38">
        <v>624</v>
      </c>
      <c r="B469" s="38" t="s">
        <v>1149</v>
      </c>
      <c r="C469" s="38" t="s">
        <v>758</v>
      </c>
      <c r="D469" s="38" t="s">
        <v>6</v>
      </c>
      <c r="E469" s="38" t="s">
        <v>14</v>
      </c>
      <c r="F469" s="38" t="s">
        <v>298</v>
      </c>
      <c r="G469" s="38" t="s">
        <v>9</v>
      </c>
      <c r="H469" s="41">
        <v>139</v>
      </c>
      <c r="I469" s="41">
        <v>0</v>
      </c>
      <c r="J469" s="41">
        <f t="shared" si="7"/>
        <v>-139</v>
      </c>
      <c r="K469" s="38"/>
    </row>
    <row r="470" spans="1:11" x14ac:dyDescent="0.35">
      <c r="A470" s="38">
        <v>625</v>
      </c>
      <c r="B470" s="38" t="s">
        <v>299</v>
      </c>
      <c r="C470" s="38" t="s">
        <v>759</v>
      </c>
      <c r="D470" s="38" t="s">
        <v>6</v>
      </c>
      <c r="E470" s="38" t="s">
        <v>196</v>
      </c>
      <c r="F470" s="38" t="s">
        <v>301</v>
      </c>
      <c r="G470" s="38" t="s">
        <v>9</v>
      </c>
      <c r="H470" s="41">
        <v>0</v>
      </c>
      <c r="I470" s="41">
        <v>0</v>
      </c>
      <c r="J470" s="41">
        <f t="shared" si="7"/>
        <v>0</v>
      </c>
      <c r="K470" s="38"/>
    </row>
    <row r="471" spans="1:11" x14ac:dyDescent="0.35">
      <c r="A471" s="38">
        <v>627</v>
      </c>
      <c r="B471" s="38" t="s">
        <v>299</v>
      </c>
      <c r="C471" s="38" t="s">
        <v>760</v>
      </c>
      <c r="D471" s="38" t="s">
        <v>6</v>
      </c>
      <c r="E471" s="38" t="s">
        <v>196</v>
      </c>
      <c r="F471" s="38" t="s">
        <v>301</v>
      </c>
      <c r="G471" s="38" t="s">
        <v>9</v>
      </c>
      <c r="H471" s="41">
        <v>178</v>
      </c>
      <c r="I471" s="41">
        <v>0</v>
      </c>
      <c r="J471" s="41">
        <f t="shared" si="7"/>
        <v>-178</v>
      </c>
      <c r="K471" s="38"/>
    </row>
    <row r="472" spans="1:11" x14ac:dyDescent="0.35">
      <c r="A472" s="38">
        <v>628</v>
      </c>
      <c r="B472" s="38" t="s">
        <v>299</v>
      </c>
      <c r="C472" s="38" t="s">
        <v>761</v>
      </c>
      <c r="D472" s="38" t="s">
        <v>6</v>
      </c>
      <c r="E472" s="38" t="s">
        <v>196</v>
      </c>
      <c r="F472" s="38" t="s">
        <v>301</v>
      </c>
      <c r="G472" s="38" t="s">
        <v>9</v>
      </c>
      <c r="H472" s="41">
        <v>39</v>
      </c>
      <c r="I472" s="41">
        <v>0</v>
      </c>
      <c r="J472" s="41">
        <f t="shared" si="7"/>
        <v>-39</v>
      </c>
      <c r="K472" s="38"/>
    </row>
    <row r="473" spans="1:11" x14ac:dyDescent="0.35">
      <c r="A473" s="38">
        <v>629</v>
      </c>
      <c r="B473" s="38" t="s">
        <v>1202</v>
      </c>
      <c r="C473" s="38" t="s">
        <v>763</v>
      </c>
      <c r="D473" s="38" t="s">
        <v>6</v>
      </c>
      <c r="E473" s="38" t="s">
        <v>202</v>
      </c>
      <c r="F473" s="38" t="s">
        <v>683</v>
      </c>
      <c r="G473" s="38" t="s">
        <v>9</v>
      </c>
      <c r="H473" s="41">
        <v>0</v>
      </c>
      <c r="I473" s="41">
        <v>0</v>
      </c>
      <c r="J473" s="41">
        <f t="shared" si="7"/>
        <v>0</v>
      </c>
      <c r="K473" s="38"/>
    </row>
    <row r="474" spans="1:11" x14ac:dyDescent="0.35">
      <c r="A474" s="38">
        <v>630</v>
      </c>
      <c r="B474" s="38" t="s">
        <v>762</v>
      </c>
      <c r="C474" s="38" t="s">
        <v>764</v>
      </c>
      <c r="D474" s="38" t="s">
        <v>6</v>
      </c>
      <c r="E474" s="38" t="s">
        <v>202</v>
      </c>
      <c r="F474" s="38" t="s">
        <v>683</v>
      </c>
      <c r="G474" s="38" t="s">
        <v>9</v>
      </c>
      <c r="H474" s="41">
        <v>0</v>
      </c>
      <c r="I474" s="41">
        <v>2</v>
      </c>
      <c r="J474" s="41">
        <f t="shared" si="7"/>
        <v>2</v>
      </c>
      <c r="K474" s="38"/>
    </row>
    <row r="475" spans="1:11" x14ac:dyDescent="0.35">
      <c r="A475" s="38">
        <v>632</v>
      </c>
      <c r="B475" s="38" t="s">
        <v>762</v>
      </c>
      <c r="C475" s="38" t="s">
        <v>765</v>
      </c>
      <c r="D475" s="38" t="s">
        <v>6</v>
      </c>
      <c r="E475" s="38" t="s">
        <v>202</v>
      </c>
      <c r="F475" s="38" t="s">
        <v>683</v>
      </c>
      <c r="G475" s="38" t="s">
        <v>9</v>
      </c>
      <c r="H475" s="41">
        <v>25</v>
      </c>
      <c r="I475" s="41">
        <v>24</v>
      </c>
      <c r="J475" s="41">
        <f t="shared" si="7"/>
        <v>-1</v>
      </c>
      <c r="K475" s="38"/>
    </row>
    <row r="476" spans="1:11" x14ac:dyDescent="0.35">
      <c r="A476" s="38">
        <v>633</v>
      </c>
      <c r="B476" s="38" t="s">
        <v>762</v>
      </c>
      <c r="C476" s="38" t="s">
        <v>766</v>
      </c>
      <c r="D476" s="38" t="s">
        <v>6</v>
      </c>
      <c r="E476" s="38" t="s">
        <v>202</v>
      </c>
      <c r="F476" s="38" t="s">
        <v>683</v>
      </c>
      <c r="G476" s="38" t="s">
        <v>9</v>
      </c>
      <c r="H476" s="41">
        <v>277</v>
      </c>
      <c r="I476" s="41">
        <v>59</v>
      </c>
      <c r="J476" s="41">
        <f t="shared" si="7"/>
        <v>-218</v>
      </c>
      <c r="K476" s="38"/>
    </row>
    <row r="477" spans="1:11" x14ac:dyDescent="0.35">
      <c r="A477" s="38">
        <v>634</v>
      </c>
      <c r="B477" s="38" t="s">
        <v>304</v>
      </c>
      <c r="C477" s="38" t="s">
        <v>767</v>
      </c>
      <c r="D477" s="38" t="s">
        <v>6</v>
      </c>
      <c r="E477" s="38" t="s">
        <v>123</v>
      </c>
      <c r="F477" s="38" t="s">
        <v>303</v>
      </c>
      <c r="G477" s="38" t="s">
        <v>9</v>
      </c>
      <c r="H477" s="41">
        <v>23</v>
      </c>
      <c r="I477" s="41">
        <v>5860</v>
      </c>
      <c r="J477" s="41">
        <f t="shared" si="7"/>
        <v>5837</v>
      </c>
      <c r="K477" s="38"/>
    </row>
    <row r="478" spans="1:11" x14ac:dyDescent="0.35">
      <c r="A478" s="38">
        <v>636</v>
      </c>
      <c r="B478" s="38" t="s">
        <v>304</v>
      </c>
      <c r="C478" s="38" t="s">
        <v>768</v>
      </c>
      <c r="D478" s="38" t="s">
        <v>6</v>
      </c>
      <c r="E478" s="38" t="s">
        <v>123</v>
      </c>
      <c r="F478" s="38" t="s">
        <v>303</v>
      </c>
      <c r="G478" s="38" t="s">
        <v>9</v>
      </c>
      <c r="H478" s="41">
        <v>0</v>
      </c>
      <c r="I478" s="41">
        <v>6</v>
      </c>
      <c r="J478" s="41">
        <f t="shared" si="7"/>
        <v>6</v>
      </c>
      <c r="K478" s="38"/>
    </row>
    <row r="479" spans="1:11" x14ac:dyDescent="0.35">
      <c r="A479" s="38">
        <v>641</v>
      </c>
      <c r="B479" s="38" t="s">
        <v>1151</v>
      </c>
      <c r="C479" s="38" t="s">
        <v>769</v>
      </c>
      <c r="D479" s="38" t="s">
        <v>6</v>
      </c>
      <c r="E479" s="38" t="s">
        <v>202</v>
      </c>
      <c r="F479" s="38" t="s">
        <v>321</v>
      </c>
      <c r="G479" s="38" t="s">
        <v>9</v>
      </c>
      <c r="H479" s="41">
        <v>1</v>
      </c>
      <c r="I479" s="41">
        <v>0</v>
      </c>
      <c r="J479" s="41">
        <f t="shared" si="7"/>
        <v>-1</v>
      </c>
      <c r="K479" s="38"/>
    </row>
    <row r="480" spans="1:11" x14ac:dyDescent="0.35">
      <c r="A480" s="38">
        <v>642</v>
      </c>
      <c r="B480" s="38" t="s">
        <v>1081</v>
      </c>
      <c r="C480" s="38" t="s">
        <v>1080</v>
      </c>
      <c r="D480" s="38" t="s">
        <v>6</v>
      </c>
      <c r="E480" s="38" t="s">
        <v>31</v>
      </c>
      <c r="F480" s="38" t="s">
        <v>578</v>
      </c>
      <c r="G480" s="38" t="s">
        <v>9</v>
      </c>
      <c r="H480" s="41">
        <v>140</v>
      </c>
      <c r="I480" s="41">
        <v>2589</v>
      </c>
      <c r="J480" s="41">
        <f t="shared" si="7"/>
        <v>2449</v>
      </c>
      <c r="K480" s="38"/>
    </row>
    <row r="481" spans="1:11" x14ac:dyDescent="0.35">
      <c r="A481" s="38">
        <v>644</v>
      </c>
      <c r="B481" s="38" t="s">
        <v>306</v>
      </c>
      <c r="C481" s="38" t="s">
        <v>770</v>
      </c>
      <c r="D481" s="38" t="s">
        <v>6</v>
      </c>
      <c r="E481" s="38" t="s">
        <v>82</v>
      </c>
      <c r="F481" s="38" t="s">
        <v>308</v>
      </c>
      <c r="G481" s="38" t="s">
        <v>9</v>
      </c>
      <c r="H481" s="41">
        <v>22</v>
      </c>
      <c r="I481" s="41">
        <v>0</v>
      </c>
      <c r="J481" s="41">
        <f t="shared" si="7"/>
        <v>-22</v>
      </c>
      <c r="K481" s="38"/>
    </row>
    <row r="482" spans="1:11" x14ac:dyDescent="0.35">
      <c r="A482" s="38">
        <v>645</v>
      </c>
      <c r="B482" s="38" t="s">
        <v>306</v>
      </c>
      <c r="C482" s="38" t="s">
        <v>771</v>
      </c>
      <c r="D482" s="38" t="s">
        <v>6</v>
      </c>
      <c r="E482" s="38" t="s">
        <v>82</v>
      </c>
      <c r="F482" s="38" t="s">
        <v>308</v>
      </c>
      <c r="G482" s="38" t="s">
        <v>9</v>
      </c>
      <c r="H482" s="41">
        <v>6</v>
      </c>
      <c r="I482" s="41">
        <v>0</v>
      </c>
      <c r="J482" s="41">
        <f t="shared" si="7"/>
        <v>-6</v>
      </c>
      <c r="K482" s="38"/>
    </row>
    <row r="483" spans="1:11" x14ac:dyDescent="0.35">
      <c r="A483" s="38">
        <v>646</v>
      </c>
      <c r="B483" s="38" t="s">
        <v>47</v>
      </c>
      <c r="C483" s="38" t="s">
        <v>772</v>
      </c>
      <c r="D483" s="38" t="s">
        <v>6</v>
      </c>
      <c r="E483" s="38" t="s">
        <v>49</v>
      </c>
      <c r="F483" s="38" t="s">
        <v>329</v>
      </c>
      <c r="G483" s="38" t="s">
        <v>9</v>
      </c>
      <c r="H483" s="41">
        <v>79</v>
      </c>
      <c r="I483" s="41">
        <v>0</v>
      </c>
      <c r="J483" s="41">
        <f t="shared" si="7"/>
        <v>-79</v>
      </c>
      <c r="K483" s="38"/>
    </row>
    <row r="484" spans="1:11" x14ac:dyDescent="0.35">
      <c r="A484" s="38">
        <v>647</v>
      </c>
      <c r="B484" s="38" t="s">
        <v>47</v>
      </c>
      <c r="C484" s="38" t="s">
        <v>773</v>
      </c>
      <c r="D484" s="38" t="s">
        <v>6</v>
      </c>
      <c r="E484" s="38" t="s">
        <v>49</v>
      </c>
      <c r="F484" s="38" t="s">
        <v>329</v>
      </c>
      <c r="G484" s="38" t="s">
        <v>9</v>
      </c>
      <c r="H484" s="41">
        <v>59</v>
      </c>
      <c r="I484" s="41">
        <v>33</v>
      </c>
      <c r="J484" s="41">
        <f t="shared" si="7"/>
        <v>-26</v>
      </c>
      <c r="K484" s="38"/>
    </row>
    <row r="485" spans="1:11" x14ac:dyDescent="0.35">
      <c r="A485" s="38">
        <v>648</v>
      </c>
      <c r="B485" s="38" t="s">
        <v>47</v>
      </c>
      <c r="C485" s="38" t="s">
        <v>774</v>
      </c>
      <c r="D485" s="38" t="s">
        <v>6</v>
      </c>
      <c r="E485" s="38" t="s">
        <v>49</v>
      </c>
      <c r="F485" s="38" t="s">
        <v>329</v>
      </c>
      <c r="G485" s="38" t="s">
        <v>9</v>
      </c>
      <c r="H485" s="41">
        <v>55</v>
      </c>
      <c r="I485" s="41">
        <v>0</v>
      </c>
      <c r="J485" s="41">
        <f t="shared" si="7"/>
        <v>-55</v>
      </c>
      <c r="K485" s="38"/>
    </row>
    <row r="486" spans="1:11" x14ac:dyDescent="0.35">
      <c r="A486" s="38">
        <v>650</v>
      </c>
      <c r="B486" s="38" t="s">
        <v>232</v>
      </c>
      <c r="C486" s="38" t="s">
        <v>775</v>
      </c>
      <c r="D486" s="38" t="s">
        <v>6</v>
      </c>
      <c r="E486" s="38" t="s">
        <v>67</v>
      </c>
      <c r="F486" s="38" t="s">
        <v>234</v>
      </c>
      <c r="G486" s="38" t="s">
        <v>9</v>
      </c>
      <c r="H486" s="41">
        <v>0</v>
      </c>
      <c r="I486" s="41">
        <v>0</v>
      </c>
      <c r="J486" s="41">
        <f t="shared" si="7"/>
        <v>0</v>
      </c>
      <c r="K486" s="38"/>
    </row>
    <row r="487" spans="1:11" x14ac:dyDescent="0.35">
      <c r="A487" s="38">
        <v>652</v>
      </c>
      <c r="B487" s="38" t="s">
        <v>232</v>
      </c>
      <c r="C487" s="38" t="s">
        <v>776</v>
      </c>
      <c r="D487" s="38" t="s">
        <v>6</v>
      </c>
      <c r="E487" s="38" t="s">
        <v>67</v>
      </c>
      <c r="F487" s="38" t="s">
        <v>234</v>
      </c>
      <c r="G487" s="38" t="s">
        <v>9</v>
      </c>
      <c r="H487" s="41">
        <v>48</v>
      </c>
      <c r="I487" s="41">
        <v>0</v>
      </c>
      <c r="J487" s="41">
        <f t="shared" si="7"/>
        <v>-48</v>
      </c>
      <c r="K487" s="38"/>
    </row>
    <row r="488" spans="1:11" x14ac:dyDescent="0.35">
      <c r="A488" s="38">
        <v>655</v>
      </c>
      <c r="B488" s="38" t="s">
        <v>1129</v>
      </c>
      <c r="C488" s="38" t="s">
        <v>777</v>
      </c>
      <c r="D488" s="38" t="s">
        <v>6</v>
      </c>
      <c r="E488" s="38" t="s">
        <v>31</v>
      </c>
      <c r="F488" s="38" t="s">
        <v>376</v>
      </c>
      <c r="G488" s="38" t="s">
        <v>9</v>
      </c>
      <c r="H488" s="41">
        <v>0</v>
      </c>
      <c r="I488" s="41">
        <v>0</v>
      </c>
      <c r="J488" s="41">
        <f t="shared" si="7"/>
        <v>0</v>
      </c>
      <c r="K488" s="38"/>
    </row>
    <row r="489" spans="1:11" x14ac:dyDescent="0.35">
      <c r="A489" s="38">
        <v>659</v>
      </c>
      <c r="B489" s="38" t="s">
        <v>477</v>
      </c>
      <c r="C489" s="38" t="s">
        <v>778</v>
      </c>
      <c r="D489" s="38" t="s">
        <v>6</v>
      </c>
      <c r="E489" s="38" t="s">
        <v>196</v>
      </c>
      <c r="F489" s="38" t="s">
        <v>479</v>
      </c>
      <c r="G489" s="38" t="s">
        <v>9</v>
      </c>
      <c r="H489" s="41">
        <v>0</v>
      </c>
      <c r="I489" s="41">
        <v>0</v>
      </c>
      <c r="J489" s="41">
        <f t="shared" si="7"/>
        <v>0</v>
      </c>
      <c r="K489" s="38"/>
    </row>
    <row r="490" spans="1:11" x14ac:dyDescent="0.35">
      <c r="A490" s="38">
        <v>660</v>
      </c>
      <c r="B490" s="38" t="s">
        <v>1142</v>
      </c>
      <c r="C490" s="38" t="s">
        <v>779</v>
      </c>
      <c r="D490" s="38" t="s">
        <v>6</v>
      </c>
      <c r="E490" s="38" t="s">
        <v>117</v>
      </c>
      <c r="F490" s="38" t="s">
        <v>420</v>
      </c>
      <c r="G490" s="38" t="s">
        <v>9</v>
      </c>
      <c r="H490" s="41">
        <v>410</v>
      </c>
      <c r="I490" s="41">
        <v>453</v>
      </c>
      <c r="J490" s="41">
        <f t="shared" si="7"/>
        <v>43</v>
      </c>
      <c r="K490" s="38"/>
    </row>
    <row r="491" spans="1:11" x14ac:dyDescent="0.35">
      <c r="A491" s="38">
        <v>661</v>
      </c>
      <c r="B491" s="38" t="s">
        <v>227</v>
      </c>
      <c r="C491" s="38" t="s">
        <v>780</v>
      </c>
      <c r="D491" s="38" t="s">
        <v>6</v>
      </c>
      <c r="E491" s="38" t="s">
        <v>117</v>
      </c>
      <c r="F491" s="38" t="s">
        <v>420</v>
      </c>
      <c r="G491" s="38" t="s">
        <v>9</v>
      </c>
      <c r="H491" s="41">
        <v>0</v>
      </c>
      <c r="I491" s="41">
        <v>0</v>
      </c>
      <c r="J491" s="41">
        <f t="shared" si="7"/>
        <v>0</v>
      </c>
      <c r="K491" s="38"/>
    </row>
    <row r="492" spans="1:11" x14ac:dyDescent="0.35">
      <c r="A492" s="38">
        <v>662</v>
      </c>
      <c r="B492" s="38" t="s">
        <v>227</v>
      </c>
      <c r="C492" s="38" t="s">
        <v>781</v>
      </c>
      <c r="D492" s="38" t="s">
        <v>6</v>
      </c>
      <c r="E492" s="38" t="s">
        <v>117</v>
      </c>
      <c r="F492" s="38" t="s">
        <v>420</v>
      </c>
      <c r="G492" s="38" t="s">
        <v>9</v>
      </c>
      <c r="H492" s="41">
        <v>0</v>
      </c>
      <c r="I492" s="41">
        <v>0</v>
      </c>
      <c r="J492" s="41">
        <f t="shared" si="7"/>
        <v>0</v>
      </c>
      <c r="K492" s="38"/>
    </row>
    <row r="493" spans="1:11" x14ac:dyDescent="0.35">
      <c r="A493" s="38">
        <v>663</v>
      </c>
      <c r="B493" s="38" t="s">
        <v>1142</v>
      </c>
      <c r="C493" s="38" t="s">
        <v>782</v>
      </c>
      <c r="D493" s="38" t="s">
        <v>6</v>
      </c>
      <c r="E493" s="38" t="s">
        <v>117</v>
      </c>
      <c r="F493" s="38" t="s">
        <v>420</v>
      </c>
      <c r="G493" s="38" t="s">
        <v>9</v>
      </c>
      <c r="H493" s="41">
        <v>0</v>
      </c>
      <c r="I493" s="41">
        <v>0</v>
      </c>
      <c r="J493" s="41">
        <f t="shared" si="7"/>
        <v>0</v>
      </c>
      <c r="K493" s="38"/>
    </row>
    <row r="494" spans="1:11" x14ac:dyDescent="0.35">
      <c r="A494" s="38">
        <v>664</v>
      </c>
      <c r="B494" s="38" t="s">
        <v>783</v>
      </c>
      <c r="C494" s="38" t="s">
        <v>784</v>
      </c>
      <c r="D494" s="38" t="s">
        <v>6</v>
      </c>
      <c r="E494" s="38" t="s">
        <v>7</v>
      </c>
      <c r="F494" s="38" t="s">
        <v>785</v>
      </c>
      <c r="G494" s="38" t="s">
        <v>9</v>
      </c>
      <c r="H494" s="41">
        <v>0</v>
      </c>
      <c r="I494" s="41">
        <v>2616</v>
      </c>
      <c r="J494" s="41">
        <f t="shared" si="7"/>
        <v>2616</v>
      </c>
      <c r="K494" s="38"/>
    </row>
    <row r="495" spans="1:11" x14ac:dyDescent="0.35">
      <c r="A495" s="38">
        <v>665</v>
      </c>
      <c r="B495" s="38" t="s">
        <v>783</v>
      </c>
      <c r="C495" s="38" t="s">
        <v>786</v>
      </c>
      <c r="D495" s="38" t="s">
        <v>6</v>
      </c>
      <c r="E495" s="38" t="s">
        <v>7</v>
      </c>
      <c r="F495" s="38" t="s">
        <v>785</v>
      </c>
      <c r="G495" s="38" t="s">
        <v>9</v>
      </c>
      <c r="H495" s="41">
        <v>0</v>
      </c>
      <c r="I495" s="41">
        <v>0</v>
      </c>
      <c r="J495" s="41">
        <f t="shared" si="7"/>
        <v>0</v>
      </c>
      <c r="K495" s="38"/>
    </row>
    <row r="496" spans="1:11" x14ac:dyDescent="0.35">
      <c r="A496" s="38">
        <v>668</v>
      </c>
      <c r="B496" s="38" t="s">
        <v>433</v>
      </c>
      <c r="C496" s="38" t="s">
        <v>787</v>
      </c>
      <c r="D496" s="38" t="s">
        <v>6</v>
      </c>
      <c r="E496" s="38" t="s">
        <v>82</v>
      </c>
      <c r="F496" s="38" t="s">
        <v>435</v>
      </c>
      <c r="G496" s="38" t="s">
        <v>9</v>
      </c>
      <c r="H496" s="41">
        <v>3</v>
      </c>
      <c r="I496" s="41">
        <v>1</v>
      </c>
      <c r="J496" s="41">
        <f t="shared" si="7"/>
        <v>-2</v>
      </c>
      <c r="K496" s="38"/>
    </row>
    <row r="497" spans="1:11" x14ac:dyDescent="0.35">
      <c r="A497" s="38">
        <v>671</v>
      </c>
      <c r="B497" s="38" t="s">
        <v>788</v>
      </c>
      <c r="C497" s="38" t="s">
        <v>789</v>
      </c>
      <c r="D497" s="38" t="s">
        <v>6</v>
      </c>
      <c r="E497" s="38" t="s">
        <v>82</v>
      </c>
      <c r="F497" s="38" t="s">
        <v>435</v>
      </c>
      <c r="G497" s="38" t="s">
        <v>9</v>
      </c>
      <c r="H497" s="41">
        <v>0</v>
      </c>
      <c r="I497" s="41">
        <v>0</v>
      </c>
      <c r="J497" s="41">
        <f t="shared" si="7"/>
        <v>0</v>
      </c>
      <c r="K497" s="38"/>
    </row>
    <row r="498" spans="1:11" x14ac:dyDescent="0.35">
      <c r="A498" s="38">
        <v>672</v>
      </c>
      <c r="B498" s="38" t="s">
        <v>1203</v>
      </c>
      <c r="C498" s="38" t="s">
        <v>790</v>
      </c>
      <c r="D498" s="38" t="s">
        <v>6</v>
      </c>
      <c r="E498" s="38" t="s">
        <v>82</v>
      </c>
      <c r="F498" s="38" t="s">
        <v>248</v>
      </c>
      <c r="G498" s="38" t="s">
        <v>9</v>
      </c>
      <c r="H498" s="41">
        <v>34</v>
      </c>
      <c r="I498" s="41">
        <v>130</v>
      </c>
      <c r="J498" s="41">
        <f t="shared" si="7"/>
        <v>96</v>
      </c>
      <c r="K498" s="38"/>
    </row>
    <row r="499" spans="1:11" x14ac:dyDescent="0.35">
      <c r="A499" s="38">
        <v>673</v>
      </c>
      <c r="B499" s="38" t="s">
        <v>138</v>
      </c>
      <c r="C499" s="38" t="s">
        <v>791</v>
      </c>
      <c r="D499" s="38" t="s">
        <v>6</v>
      </c>
      <c r="E499" s="38" t="s">
        <v>14</v>
      </c>
      <c r="F499" s="38" t="s">
        <v>792</v>
      </c>
      <c r="G499" s="38" t="s">
        <v>9</v>
      </c>
      <c r="H499" s="41">
        <v>43</v>
      </c>
      <c r="I499" s="41">
        <v>2807</v>
      </c>
      <c r="J499" s="41">
        <f t="shared" si="7"/>
        <v>2764</v>
      </c>
      <c r="K499" s="38"/>
    </row>
    <row r="500" spans="1:11" x14ac:dyDescent="0.35">
      <c r="A500" s="38">
        <v>674</v>
      </c>
      <c r="B500" s="38" t="s">
        <v>138</v>
      </c>
      <c r="C500" s="38" t="s">
        <v>793</v>
      </c>
      <c r="D500" s="38" t="s">
        <v>6</v>
      </c>
      <c r="E500" s="38" t="s">
        <v>14</v>
      </c>
      <c r="F500" s="38" t="s">
        <v>792</v>
      </c>
      <c r="G500" s="38" t="s">
        <v>9</v>
      </c>
      <c r="H500" s="41">
        <v>0</v>
      </c>
      <c r="I500" s="41">
        <v>0</v>
      </c>
      <c r="J500" s="41">
        <f t="shared" si="7"/>
        <v>0</v>
      </c>
      <c r="K500" s="38"/>
    </row>
    <row r="501" spans="1:11" x14ac:dyDescent="0.35">
      <c r="A501" s="38">
        <v>675</v>
      </c>
      <c r="B501" s="38" t="s">
        <v>1204</v>
      </c>
      <c r="C501" s="38" t="s">
        <v>794</v>
      </c>
      <c r="D501" s="38" t="s">
        <v>6</v>
      </c>
      <c r="E501" s="38" t="s">
        <v>97</v>
      </c>
      <c r="F501" s="38" t="s">
        <v>314</v>
      </c>
      <c r="G501" s="38" t="s">
        <v>9</v>
      </c>
      <c r="H501" s="41">
        <v>0</v>
      </c>
      <c r="I501" s="41">
        <v>78</v>
      </c>
      <c r="J501" s="41">
        <f t="shared" si="7"/>
        <v>78</v>
      </c>
      <c r="K501" s="38"/>
    </row>
    <row r="502" spans="1:11" x14ac:dyDescent="0.35">
      <c r="A502" s="38">
        <v>680</v>
      </c>
      <c r="B502" s="38" t="s">
        <v>455</v>
      </c>
      <c r="C502" s="38" t="s">
        <v>795</v>
      </c>
      <c r="D502" s="38" t="s">
        <v>6</v>
      </c>
      <c r="E502" s="38" t="s">
        <v>196</v>
      </c>
      <c r="F502" s="38" t="s">
        <v>457</v>
      </c>
      <c r="G502" s="38" t="s">
        <v>9</v>
      </c>
      <c r="H502" s="41">
        <v>24</v>
      </c>
      <c r="I502" s="41">
        <v>71</v>
      </c>
      <c r="J502" s="41">
        <f t="shared" si="7"/>
        <v>47</v>
      </c>
      <c r="K502" s="38"/>
    </row>
    <row r="503" spans="1:11" x14ac:dyDescent="0.35">
      <c r="A503" s="38">
        <v>683</v>
      </c>
      <c r="B503" s="38" t="s">
        <v>455</v>
      </c>
      <c r="C503" s="38" t="s">
        <v>796</v>
      </c>
      <c r="D503" s="38" t="s">
        <v>6</v>
      </c>
      <c r="E503" s="38" t="s">
        <v>196</v>
      </c>
      <c r="F503" s="38" t="s">
        <v>457</v>
      </c>
      <c r="G503" s="38" t="s">
        <v>9</v>
      </c>
      <c r="H503" s="41">
        <v>42</v>
      </c>
      <c r="I503" s="41">
        <v>268</v>
      </c>
      <c r="J503" s="41">
        <f t="shared" si="7"/>
        <v>226</v>
      </c>
      <c r="K503" s="38"/>
    </row>
    <row r="504" spans="1:11" x14ac:dyDescent="0.35">
      <c r="A504" s="38">
        <v>684</v>
      </c>
      <c r="B504" s="38" t="s">
        <v>1165</v>
      </c>
      <c r="C504" s="38" t="s">
        <v>797</v>
      </c>
      <c r="D504" s="38" t="s">
        <v>6</v>
      </c>
      <c r="E504" s="38" t="s">
        <v>123</v>
      </c>
      <c r="F504" s="38" t="s">
        <v>475</v>
      </c>
      <c r="G504" s="38" t="s">
        <v>9</v>
      </c>
      <c r="H504" s="41">
        <v>55</v>
      </c>
      <c r="I504" s="41">
        <v>0</v>
      </c>
      <c r="J504" s="41">
        <f t="shared" si="7"/>
        <v>-55</v>
      </c>
      <c r="K504" s="38"/>
    </row>
    <row r="505" spans="1:11" x14ac:dyDescent="0.35">
      <c r="A505" s="38">
        <v>685</v>
      </c>
      <c r="B505" s="38" t="s">
        <v>1165</v>
      </c>
      <c r="C505" s="38" t="s">
        <v>798</v>
      </c>
      <c r="D505" s="38" t="s">
        <v>6</v>
      </c>
      <c r="E505" s="38" t="s">
        <v>123</v>
      </c>
      <c r="F505" s="38" t="s">
        <v>475</v>
      </c>
      <c r="G505" s="38" t="s">
        <v>9</v>
      </c>
      <c r="H505" s="41">
        <v>84</v>
      </c>
      <c r="I505" s="41">
        <v>4380</v>
      </c>
      <c r="J505" s="41">
        <f t="shared" si="7"/>
        <v>4296</v>
      </c>
      <c r="K505" s="38"/>
    </row>
    <row r="506" spans="1:11" x14ac:dyDescent="0.35">
      <c r="A506" s="38">
        <v>686</v>
      </c>
      <c r="B506" s="38" t="s">
        <v>132</v>
      </c>
      <c r="C506" s="38" t="s">
        <v>799</v>
      </c>
      <c r="D506" s="38" t="s">
        <v>6</v>
      </c>
      <c r="E506" s="38" t="s">
        <v>134</v>
      </c>
      <c r="F506" s="38" t="s">
        <v>135</v>
      </c>
      <c r="G506" s="38" t="s">
        <v>9</v>
      </c>
      <c r="H506" s="41">
        <v>0</v>
      </c>
      <c r="I506" s="41">
        <v>0</v>
      </c>
      <c r="J506" s="41">
        <f t="shared" si="7"/>
        <v>0</v>
      </c>
      <c r="K506" s="38"/>
    </row>
    <row r="507" spans="1:11" x14ac:dyDescent="0.35">
      <c r="A507" s="38">
        <v>687</v>
      </c>
      <c r="B507" s="38" t="s">
        <v>132</v>
      </c>
      <c r="C507" s="38" t="s">
        <v>800</v>
      </c>
      <c r="D507" s="38" t="s">
        <v>6</v>
      </c>
      <c r="E507" s="38" t="s">
        <v>134</v>
      </c>
      <c r="F507" s="38" t="s">
        <v>135</v>
      </c>
      <c r="G507" s="38" t="s">
        <v>9</v>
      </c>
      <c r="H507" s="41">
        <v>0</v>
      </c>
      <c r="I507" s="41">
        <v>0</v>
      </c>
      <c r="J507" s="41">
        <f t="shared" si="7"/>
        <v>0</v>
      </c>
      <c r="K507" s="38"/>
    </row>
    <row r="508" spans="1:11" x14ac:dyDescent="0.35">
      <c r="A508" s="38">
        <v>688</v>
      </c>
      <c r="B508" s="38" t="s">
        <v>1166</v>
      </c>
      <c r="C508" s="38" t="s">
        <v>801</v>
      </c>
      <c r="D508" s="38" t="s">
        <v>6</v>
      </c>
      <c r="E508" s="38" t="s">
        <v>67</v>
      </c>
      <c r="F508" s="38" t="s">
        <v>482</v>
      </c>
      <c r="G508" s="38" t="s">
        <v>9</v>
      </c>
      <c r="H508" s="41">
        <v>0</v>
      </c>
      <c r="I508" s="41">
        <v>0</v>
      </c>
      <c r="J508" s="41">
        <f t="shared" si="7"/>
        <v>0</v>
      </c>
      <c r="K508" s="38"/>
    </row>
    <row r="509" spans="1:11" x14ac:dyDescent="0.35">
      <c r="A509" s="38">
        <v>689</v>
      </c>
      <c r="B509" s="38" t="s">
        <v>1166</v>
      </c>
      <c r="C509" s="38" t="s">
        <v>802</v>
      </c>
      <c r="D509" s="38" t="s">
        <v>6</v>
      </c>
      <c r="E509" s="38" t="s">
        <v>67</v>
      </c>
      <c r="F509" s="38" t="s">
        <v>482</v>
      </c>
      <c r="G509" s="38" t="s">
        <v>9</v>
      </c>
      <c r="H509" s="41">
        <v>0</v>
      </c>
      <c r="I509" s="41">
        <v>0</v>
      </c>
      <c r="J509" s="41">
        <f t="shared" si="7"/>
        <v>0</v>
      </c>
      <c r="K509" s="38"/>
    </row>
    <row r="510" spans="1:11" x14ac:dyDescent="0.35">
      <c r="A510" s="38">
        <v>697</v>
      </c>
      <c r="B510" s="38" t="s">
        <v>1205</v>
      </c>
      <c r="C510" s="38" t="s">
        <v>803</v>
      </c>
      <c r="D510" s="38" t="s">
        <v>6</v>
      </c>
      <c r="E510" s="38" t="s">
        <v>90</v>
      </c>
      <c r="F510" s="38" t="s">
        <v>251</v>
      </c>
      <c r="G510" s="38" t="s">
        <v>9</v>
      </c>
      <c r="H510" s="41">
        <v>0</v>
      </c>
      <c r="I510" s="41">
        <v>0</v>
      </c>
      <c r="J510" s="41">
        <f t="shared" si="7"/>
        <v>0</v>
      </c>
      <c r="K510" s="38"/>
    </row>
    <row r="511" spans="1:11" x14ac:dyDescent="0.35">
      <c r="A511" s="38">
        <v>700</v>
      </c>
      <c r="B511" s="38" t="s">
        <v>351</v>
      </c>
      <c r="C511" s="38" t="s">
        <v>804</v>
      </c>
      <c r="D511" s="38" t="s">
        <v>6</v>
      </c>
      <c r="E511" s="38" t="s">
        <v>123</v>
      </c>
      <c r="F511" s="38" t="s">
        <v>651</v>
      </c>
      <c r="G511" s="38" t="s">
        <v>9</v>
      </c>
      <c r="H511" s="41">
        <v>0</v>
      </c>
      <c r="I511" s="41">
        <v>0</v>
      </c>
      <c r="J511" s="41">
        <f t="shared" si="7"/>
        <v>0</v>
      </c>
      <c r="K511" s="38"/>
    </row>
    <row r="512" spans="1:11" x14ac:dyDescent="0.35">
      <c r="A512" s="38">
        <v>701</v>
      </c>
      <c r="B512" s="38" t="s">
        <v>351</v>
      </c>
      <c r="C512" s="38" t="s">
        <v>805</v>
      </c>
      <c r="D512" s="38" t="s">
        <v>6</v>
      </c>
      <c r="E512" s="38" t="s">
        <v>123</v>
      </c>
      <c r="F512" s="38" t="s">
        <v>651</v>
      </c>
      <c r="G512" s="38" t="s">
        <v>9</v>
      </c>
      <c r="H512" s="41">
        <v>0</v>
      </c>
      <c r="I512" s="41">
        <v>0</v>
      </c>
      <c r="J512" s="41">
        <f t="shared" si="7"/>
        <v>0</v>
      </c>
      <c r="K512" s="38"/>
    </row>
    <row r="513" spans="1:11" x14ac:dyDescent="0.35">
      <c r="A513" s="38">
        <v>703</v>
      </c>
      <c r="B513" s="38" t="s">
        <v>270</v>
      </c>
      <c r="C513" s="38" t="s">
        <v>806</v>
      </c>
      <c r="D513" s="38" t="s">
        <v>6</v>
      </c>
      <c r="E513" s="38" t="s">
        <v>73</v>
      </c>
      <c r="F513" s="38" t="s">
        <v>269</v>
      </c>
      <c r="G513" s="38" t="s">
        <v>9</v>
      </c>
      <c r="H513" s="41">
        <v>1236</v>
      </c>
      <c r="I513" s="41">
        <v>0</v>
      </c>
      <c r="J513" s="41">
        <f t="shared" si="7"/>
        <v>-1236</v>
      </c>
      <c r="K513" s="38"/>
    </row>
    <row r="514" spans="1:11" x14ac:dyDescent="0.35">
      <c r="A514" s="38">
        <v>704</v>
      </c>
      <c r="B514" s="38" t="s">
        <v>1206</v>
      </c>
      <c r="C514" s="38" t="s">
        <v>484</v>
      </c>
      <c r="D514" s="38" t="s">
        <v>247</v>
      </c>
      <c r="E514" s="38" t="s">
        <v>31</v>
      </c>
      <c r="F514" s="38" t="s">
        <v>484</v>
      </c>
      <c r="G514" s="38" t="s">
        <v>9</v>
      </c>
      <c r="H514" s="41">
        <v>919</v>
      </c>
      <c r="I514" s="41">
        <v>1061</v>
      </c>
      <c r="J514" s="41">
        <f t="shared" si="7"/>
        <v>142</v>
      </c>
      <c r="K514" s="38"/>
    </row>
    <row r="515" spans="1:11" x14ac:dyDescent="0.35">
      <c r="A515" s="38">
        <v>705</v>
      </c>
      <c r="B515" s="38" t="s">
        <v>214</v>
      </c>
      <c r="C515" s="38" t="s">
        <v>807</v>
      </c>
      <c r="D515" s="38" t="s">
        <v>6</v>
      </c>
      <c r="E515" s="38" t="s">
        <v>202</v>
      </c>
      <c r="F515" s="38" t="s">
        <v>216</v>
      </c>
      <c r="G515" s="38" t="s">
        <v>9</v>
      </c>
      <c r="H515" s="41">
        <v>0</v>
      </c>
      <c r="I515" s="41">
        <v>0</v>
      </c>
      <c r="J515" s="41">
        <f t="shared" si="7"/>
        <v>0</v>
      </c>
      <c r="K515" s="38"/>
    </row>
    <row r="516" spans="1:11" x14ac:dyDescent="0.35">
      <c r="A516" s="38">
        <v>708</v>
      </c>
      <c r="B516" s="38" t="s">
        <v>1207</v>
      </c>
      <c r="C516" s="38" t="s">
        <v>808</v>
      </c>
      <c r="D516" s="38" t="s">
        <v>6</v>
      </c>
      <c r="E516" s="38" t="s">
        <v>82</v>
      </c>
      <c r="F516" s="38" t="s">
        <v>166</v>
      </c>
      <c r="G516" s="38" t="s">
        <v>9</v>
      </c>
      <c r="H516" s="41">
        <v>98</v>
      </c>
      <c r="I516" s="41">
        <v>0</v>
      </c>
      <c r="J516" s="41">
        <f t="shared" si="7"/>
        <v>-98</v>
      </c>
      <c r="K516" s="38"/>
    </row>
    <row r="517" spans="1:11" x14ac:dyDescent="0.35">
      <c r="A517" s="38">
        <v>709</v>
      </c>
      <c r="B517" s="38" t="s">
        <v>1208</v>
      </c>
      <c r="C517" s="38" t="s">
        <v>809</v>
      </c>
      <c r="D517" s="38" t="s">
        <v>6</v>
      </c>
      <c r="E517" s="38" t="s">
        <v>117</v>
      </c>
      <c r="F517" s="38" t="s">
        <v>498</v>
      </c>
      <c r="G517" s="38" t="s">
        <v>9</v>
      </c>
      <c r="H517" s="41">
        <v>1</v>
      </c>
      <c r="I517" s="41">
        <v>0</v>
      </c>
      <c r="J517" s="41">
        <f t="shared" si="7"/>
        <v>-1</v>
      </c>
      <c r="K517" s="38"/>
    </row>
    <row r="518" spans="1:11" x14ac:dyDescent="0.35">
      <c r="A518" s="38">
        <v>710</v>
      </c>
      <c r="B518" s="38" t="s">
        <v>264</v>
      </c>
      <c r="C518" s="38" t="s">
        <v>810</v>
      </c>
      <c r="D518" s="38" t="s">
        <v>6</v>
      </c>
      <c r="E518" s="38" t="s">
        <v>61</v>
      </c>
      <c r="F518" s="38" t="s">
        <v>266</v>
      </c>
      <c r="G518" s="38" t="s">
        <v>9</v>
      </c>
      <c r="H518" s="41">
        <v>93</v>
      </c>
      <c r="I518" s="41">
        <v>0</v>
      </c>
      <c r="J518" s="41">
        <f t="shared" ref="J518:J581" si="8">I518-H518</f>
        <v>-93</v>
      </c>
      <c r="K518" s="38"/>
    </row>
    <row r="519" spans="1:11" x14ac:dyDescent="0.35">
      <c r="A519" s="38">
        <v>711</v>
      </c>
      <c r="B519" s="38" t="s">
        <v>459</v>
      </c>
      <c r="C519" s="38" t="s">
        <v>811</v>
      </c>
      <c r="D519" s="38" t="s">
        <v>6</v>
      </c>
      <c r="E519" s="38" t="s">
        <v>82</v>
      </c>
      <c r="F519" s="38" t="s">
        <v>461</v>
      </c>
      <c r="G519" s="38" t="s">
        <v>9</v>
      </c>
      <c r="H519" s="41">
        <v>9</v>
      </c>
      <c r="I519" s="41">
        <v>0</v>
      </c>
      <c r="J519" s="41">
        <f t="shared" si="8"/>
        <v>-9</v>
      </c>
      <c r="K519" s="38"/>
    </row>
    <row r="520" spans="1:11" x14ac:dyDescent="0.35">
      <c r="A520" s="38">
        <v>712</v>
      </c>
      <c r="B520" s="38" t="s">
        <v>812</v>
      </c>
      <c r="C520" s="38" t="s">
        <v>813</v>
      </c>
      <c r="D520" s="38" t="s">
        <v>562</v>
      </c>
      <c r="E520" s="38" t="s">
        <v>82</v>
      </c>
      <c r="F520" s="38" t="s">
        <v>463</v>
      </c>
      <c r="G520" s="38" t="s">
        <v>9</v>
      </c>
      <c r="H520" s="41">
        <v>49512</v>
      </c>
      <c r="I520" s="41">
        <v>34375</v>
      </c>
      <c r="J520" s="41">
        <f t="shared" si="8"/>
        <v>-15137</v>
      </c>
      <c r="K520" s="38"/>
    </row>
    <row r="521" spans="1:11" x14ac:dyDescent="0.35">
      <c r="A521" s="38">
        <v>713</v>
      </c>
      <c r="B521" s="38" t="s">
        <v>814</v>
      </c>
      <c r="C521" s="38" t="s">
        <v>814</v>
      </c>
      <c r="D521" s="38" t="s">
        <v>247</v>
      </c>
      <c r="E521" s="38" t="s">
        <v>123</v>
      </c>
      <c r="F521" s="38" t="s">
        <v>449</v>
      </c>
      <c r="G521" s="38" t="s">
        <v>9</v>
      </c>
      <c r="H521" s="41">
        <v>650</v>
      </c>
      <c r="I521" s="41">
        <v>38973</v>
      </c>
      <c r="J521" s="41">
        <f t="shared" si="8"/>
        <v>38323</v>
      </c>
      <c r="K521" s="38"/>
    </row>
    <row r="522" spans="1:11" x14ac:dyDescent="0.35">
      <c r="A522" s="38">
        <v>714</v>
      </c>
      <c r="B522" s="38" t="s">
        <v>26</v>
      </c>
      <c r="C522" s="38" t="s">
        <v>815</v>
      </c>
      <c r="D522" s="38" t="s">
        <v>6</v>
      </c>
      <c r="E522" s="38" t="s">
        <v>31</v>
      </c>
      <c r="F522" s="38" t="s">
        <v>32</v>
      </c>
      <c r="G522" s="38" t="s">
        <v>9</v>
      </c>
      <c r="H522" s="41">
        <v>1</v>
      </c>
      <c r="I522" s="41">
        <v>0</v>
      </c>
      <c r="J522" s="41">
        <f t="shared" si="8"/>
        <v>-1</v>
      </c>
      <c r="K522" s="38"/>
    </row>
    <row r="523" spans="1:11" x14ac:dyDescent="0.35">
      <c r="A523" s="38">
        <v>715</v>
      </c>
      <c r="B523" s="38" t="s">
        <v>379</v>
      </c>
      <c r="C523" s="38" t="s">
        <v>816</v>
      </c>
      <c r="D523" s="38" t="s">
        <v>6</v>
      </c>
      <c r="E523" s="38" t="s">
        <v>82</v>
      </c>
      <c r="F523" s="38" t="s">
        <v>817</v>
      </c>
      <c r="G523" s="38" t="s">
        <v>9</v>
      </c>
      <c r="H523" s="41">
        <v>0</v>
      </c>
      <c r="I523" s="41">
        <v>0</v>
      </c>
      <c r="J523" s="41">
        <f t="shared" si="8"/>
        <v>0</v>
      </c>
      <c r="K523" s="38"/>
    </row>
    <row r="524" spans="1:11" x14ac:dyDescent="0.35">
      <c r="A524" s="38">
        <v>716</v>
      </c>
      <c r="B524" s="38" t="s">
        <v>1041</v>
      </c>
      <c r="C524" s="38" t="s">
        <v>818</v>
      </c>
      <c r="D524" s="38" t="s">
        <v>247</v>
      </c>
      <c r="E524" s="38" t="s">
        <v>153</v>
      </c>
      <c r="F524" s="38" t="s">
        <v>183</v>
      </c>
      <c r="G524" s="38" t="s">
        <v>9</v>
      </c>
      <c r="H524" s="41">
        <v>138</v>
      </c>
      <c r="I524" s="41">
        <v>5060</v>
      </c>
      <c r="J524" s="41">
        <f t="shared" si="8"/>
        <v>4922</v>
      </c>
      <c r="K524" s="38"/>
    </row>
    <row r="525" spans="1:11" x14ac:dyDescent="0.35">
      <c r="A525" s="38">
        <v>717</v>
      </c>
      <c r="B525" s="38" t="s">
        <v>144</v>
      </c>
      <c r="C525" s="38" t="s">
        <v>819</v>
      </c>
      <c r="D525" s="38" t="s">
        <v>6</v>
      </c>
      <c r="E525" s="38" t="s">
        <v>123</v>
      </c>
      <c r="F525" s="38" t="s">
        <v>146</v>
      </c>
      <c r="G525" s="38" t="s">
        <v>9</v>
      </c>
      <c r="H525" s="41">
        <v>0</v>
      </c>
      <c r="I525" s="41">
        <v>14960</v>
      </c>
      <c r="J525" s="41">
        <f t="shared" si="8"/>
        <v>14960</v>
      </c>
      <c r="K525" s="38"/>
    </row>
    <row r="526" spans="1:11" x14ac:dyDescent="0.35">
      <c r="A526" s="38">
        <v>719</v>
      </c>
      <c r="B526" s="38" t="s">
        <v>440</v>
      </c>
      <c r="C526" s="38" t="s">
        <v>820</v>
      </c>
      <c r="D526" s="38" t="s">
        <v>6</v>
      </c>
      <c r="E526" s="38" t="s">
        <v>14</v>
      </c>
      <c r="F526" s="38" t="s">
        <v>821</v>
      </c>
      <c r="G526" s="38" t="s">
        <v>9</v>
      </c>
      <c r="H526" s="41">
        <v>0</v>
      </c>
      <c r="I526" s="41">
        <v>187</v>
      </c>
      <c r="J526" s="41">
        <f t="shared" si="8"/>
        <v>187</v>
      </c>
      <c r="K526" s="38"/>
    </row>
    <row r="527" spans="1:11" x14ac:dyDescent="0.35">
      <c r="A527" s="38">
        <v>720</v>
      </c>
      <c r="B527" s="38" t="s">
        <v>440</v>
      </c>
      <c r="C527" s="38" t="s">
        <v>822</v>
      </c>
      <c r="D527" s="38" t="s">
        <v>6</v>
      </c>
      <c r="E527" s="38" t="s">
        <v>14</v>
      </c>
      <c r="F527" s="38" t="s">
        <v>821</v>
      </c>
      <c r="G527" s="38" t="s">
        <v>9</v>
      </c>
      <c r="H527" s="41">
        <v>0</v>
      </c>
      <c r="I527" s="41">
        <v>66</v>
      </c>
      <c r="J527" s="41">
        <f t="shared" si="8"/>
        <v>66</v>
      </c>
      <c r="K527" s="38"/>
    </row>
    <row r="528" spans="1:11" x14ac:dyDescent="0.35">
      <c r="A528" s="38">
        <v>722</v>
      </c>
      <c r="B528" s="38" t="s">
        <v>823</v>
      </c>
      <c r="C528" s="38" t="s">
        <v>824</v>
      </c>
      <c r="D528" s="38" t="s">
        <v>6</v>
      </c>
      <c r="E528" s="38" t="s">
        <v>45</v>
      </c>
      <c r="F528" s="38" t="s">
        <v>825</v>
      </c>
      <c r="G528" s="38" t="s">
        <v>9</v>
      </c>
      <c r="H528" s="41">
        <v>170</v>
      </c>
      <c r="I528" s="41">
        <v>2170</v>
      </c>
      <c r="J528" s="41">
        <f t="shared" si="8"/>
        <v>2000</v>
      </c>
      <c r="K528" s="38"/>
    </row>
    <row r="529" spans="1:11" x14ac:dyDescent="0.35">
      <c r="A529" s="38">
        <v>723</v>
      </c>
      <c r="B529" s="38" t="s">
        <v>823</v>
      </c>
      <c r="C529" s="38" t="s">
        <v>826</v>
      </c>
      <c r="D529" s="38" t="s">
        <v>6</v>
      </c>
      <c r="E529" s="38" t="s">
        <v>45</v>
      </c>
      <c r="F529" s="38" t="s">
        <v>825</v>
      </c>
      <c r="G529" s="38" t="s">
        <v>9</v>
      </c>
      <c r="H529" s="41">
        <v>0</v>
      </c>
      <c r="I529" s="41">
        <v>48</v>
      </c>
      <c r="J529" s="41">
        <f t="shared" si="8"/>
        <v>48</v>
      </c>
      <c r="K529" s="38"/>
    </row>
    <row r="530" spans="1:11" x14ac:dyDescent="0.35">
      <c r="A530" s="38">
        <v>724</v>
      </c>
      <c r="B530" s="38" t="s">
        <v>823</v>
      </c>
      <c r="C530" s="38" t="s">
        <v>827</v>
      </c>
      <c r="D530" s="38" t="s">
        <v>6</v>
      </c>
      <c r="E530" s="38" t="s">
        <v>45</v>
      </c>
      <c r="F530" s="38" t="s">
        <v>825</v>
      </c>
      <c r="G530" s="38" t="s">
        <v>9</v>
      </c>
      <c r="H530" s="41">
        <v>0</v>
      </c>
      <c r="I530" s="41">
        <v>76</v>
      </c>
      <c r="J530" s="41">
        <f t="shared" si="8"/>
        <v>76</v>
      </c>
      <c r="K530" s="38"/>
    </row>
    <row r="531" spans="1:11" x14ac:dyDescent="0.35">
      <c r="A531" s="38">
        <v>725</v>
      </c>
      <c r="B531" s="38" t="s">
        <v>455</v>
      </c>
      <c r="C531" s="38" t="s">
        <v>828</v>
      </c>
      <c r="D531" s="38" t="s">
        <v>6</v>
      </c>
      <c r="E531" s="38" t="s">
        <v>196</v>
      </c>
      <c r="F531" s="38" t="s">
        <v>457</v>
      </c>
      <c r="G531" s="38" t="s">
        <v>9</v>
      </c>
      <c r="H531" s="41">
        <v>93</v>
      </c>
      <c r="I531" s="41">
        <v>69</v>
      </c>
      <c r="J531" s="41">
        <f t="shared" si="8"/>
        <v>-24</v>
      </c>
      <c r="K531" s="38"/>
    </row>
    <row r="532" spans="1:11" x14ac:dyDescent="0.35">
      <c r="A532" s="38">
        <v>726</v>
      </c>
      <c r="B532" s="38" t="s">
        <v>685</v>
      </c>
      <c r="C532" s="38" t="s">
        <v>829</v>
      </c>
      <c r="D532" s="38" t="s">
        <v>6</v>
      </c>
      <c r="E532" s="38" t="s">
        <v>102</v>
      </c>
      <c r="F532" s="38" t="s">
        <v>687</v>
      </c>
      <c r="G532" s="38" t="s">
        <v>9</v>
      </c>
      <c r="H532" s="41">
        <v>45</v>
      </c>
      <c r="I532" s="41">
        <v>0</v>
      </c>
      <c r="J532" s="41">
        <f t="shared" si="8"/>
        <v>-45</v>
      </c>
      <c r="K532" s="38"/>
    </row>
    <row r="533" spans="1:11" x14ac:dyDescent="0.35">
      <c r="A533" s="38">
        <v>727</v>
      </c>
      <c r="B533" s="38" t="s">
        <v>379</v>
      </c>
      <c r="C533" s="38" t="s">
        <v>830</v>
      </c>
      <c r="D533" s="38" t="s">
        <v>6</v>
      </c>
      <c r="E533" s="38" t="s">
        <v>82</v>
      </c>
      <c r="F533" s="38" t="s">
        <v>817</v>
      </c>
      <c r="G533" s="38" t="s">
        <v>9</v>
      </c>
      <c r="H533" s="41">
        <v>0</v>
      </c>
      <c r="I533" s="41">
        <v>0</v>
      </c>
      <c r="J533" s="41">
        <f t="shared" si="8"/>
        <v>0</v>
      </c>
      <c r="K533" s="38"/>
    </row>
    <row r="534" spans="1:11" x14ac:dyDescent="0.35">
      <c r="A534" s="38">
        <v>728</v>
      </c>
      <c r="B534" s="38" t="s">
        <v>831</v>
      </c>
      <c r="C534" s="38" t="s">
        <v>832</v>
      </c>
      <c r="D534" s="38" t="s">
        <v>268</v>
      </c>
      <c r="E534" s="38" t="s">
        <v>67</v>
      </c>
      <c r="F534" s="38" t="s">
        <v>482</v>
      </c>
      <c r="G534" s="38" t="s">
        <v>9</v>
      </c>
      <c r="H534" s="41">
        <v>7670</v>
      </c>
      <c r="I534" s="41">
        <v>5494</v>
      </c>
      <c r="J534" s="41">
        <f t="shared" si="8"/>
        <v>-2176</v>
      </c>
      <c r="K534" s="38"/>
    </row>
    <row r="535" spans="1:11" x14ac:dyDescent="0.35">
      <c r="A535" s="38">
        <v>729</v>
      </c>
      <c r="B535" s="38" t="s">
        <v>665</v>
      </c>
      <c r="C535" s="38" t="s">
        <v>833</v>
      </c>
      <c r="D535" s="38" t="s">
        <v>268</v>
      </c>
      <c r="E535" s="38" t="s">
        <v>102</v>
      </c>
      <c r="F535" s="38" t="s">
        <v>103</v>
      </c>
      <c r="G535" s="38" t="s">
        <v>9</v>
      </c>
      <c r="H535" s="41">
        <v>13463</v>
      </c>
      <c r="I535" s="41">
        <v>9446</v>
      </c>
      <c r="J535" s="41">
        <f t="shared" si="8"/>
        <v>-4017</v>
      </c>
      <c r="K535" s="38"/>
    </row>
    <row r="536" spans="1:11" x14ac:dyDescent="0.35">
      <c r="A536" s="38">
        <v>730</v>
      </c>
      <c r="B536" s="38" t="s">
        <v>1136</v>
      </c>
      <c r="C536" s="38" t="s">
        <v>834</v>
      </c>
      <c r="D536" s="38" t="s">
        <v>6</v>
      </c>
      <c r="E536" s="38" t="s">
        <v>14</v>
      </c>
      <c r="F536" s="38" t="s">
        <v>150</v>
      </c>
      <c r="G536" s="38" t="s">
        <v>9</v>
      </c>
      <c r="H536" s="41">
        <v>0</v>
      </c>
      <c r="I536" s="41">
        <v>0</v>
      </c>
      <c r="J536" s="41">
        <f t="shared" si="8"/>
        <v>0</v>
      </c>
      <c r="K536" s="38"/>
    </row>
    <row r="537" spans="1:11" x14ac:dyDescent="0.35">
      <c r="A537" s="38">
        <v>731</v>
      </c>
      <c r="B537" s="38" t="s">
        <v>88</v>
      </c>
      <c r="C537" s="38" t="s">
        <v>835</v>
      </c>
      <c r="D537" s="38" t="s">
        <v>6</v>
      </c>
      <c r="E537" s="38" t="s">
        <v>90</v>
      </c>
      <c r="F537" s="38" t="s">
        <v>91</v>
      </c>
      <c r="G537" s="38" t="s">
        <v>9</v>
      </c>
      <c r="H537" s="41">
        <v>4</v>
      </c>
      <c r="I537" s="41">
        <v>0</v>
      </c>
      <c r="J537" s="41">
        <f t="shared" si="8"/>
        <v>-4</v>
      </c>
      <c r="K537" s="38"/>
    </row>
    <row r="538" spans="1:11" x14ac:dyDescent="0.35">
      <c r="A538" s="38">
        <v>732</v>
      </c>
      <c r="B538" s="38" t="s">
        <v>661</v>
      </c>
      <c r="C538" s="38" t="s">
        <v>836</v>
      </c>
      <c r="D538" s="38" t="s">
        <v>268</v>
      </c>
      <c r="E538" s="38" t="s">
        <v>117</v>
      </c>
      <c r="F538" s="38" t="s">
        <v>554</v>
      </c>
      <c r="G538" s="38" t="s">
        <v>9</v>
      </c>
      <c r="H538" s="41">
        <v>19200</v>
      </c>
      <c r="I538" s="41">
        <v>14750</v>
      </c>
      <c r="J538" s="41">
        <f t="shared" si="8"/>
        <v>-4450</v>
      </c>
      <c r="K538" s="38"/>
    </row>
    <row r="539" spans="1:11" x14ac:dyDescent="0.35">
      <c r="A539" s="38">
        <v>733</v>
      </c>
      <c r="B539" s="38" t="s">
        <v>26</v>
      </c>
      <c r="C539" s="38" t="s">
        <v>837</v>
      </c>
      <c r="D539" s="38" t="s">
        <v>6</v>
      </c>
      <c r="E539" s="38" t="s">
        <v>28</v>
      </c>
      <c r="F539" s="38" t="s">
        <v>29</v>
      </c>
      <c r="G539" s="38" t="s">
        <v>9</v>
      </c>
      <c r="H539" s="41">
        <v>357</v>
      </c>
      <c r="I539" s="41">
        <v>0</v>
      </c>
      <c r="J539" s="41">
        <f t="shared" si="8"/>
        <v>-357</v>
      </c>
      <c r="K539" s="38"/>
    </row>
    <row r="540" spans="1:11" x14ac:dyDescent="0.35">
      <c r="A540" s="38">
        <v>736</v>
      </c>
      <c r="B540" s="38" t="s">
        <v>668</v>
      </c>
      <c r="C540" s="38" t="s">
        <v>838</v>
      </c>
      <c r="D540" s="38" t="s">
        <v>268</v>
      </c>
      <c r="E540" s="38" t="s">
        <v>211</v>
      </c>
      <c r="F540" s="38" t="s">
        <v>731</v>
      </c>
      <c r="G540" s="38" t="s">
        <v>9</v>
      </c>
      <c r="H540" s="41">
        <v>10377</v>
      </c>
      <c r="I540" s="41">
        <v>8443</v>
      </c>
      <c r="J540" s="41">
        <f t="shared" si="8"/>
        <v>-1934</v>
      </c>
      <c r="K540" s="38"/>
    </row>
    <row r="541" spans="1:11" x14ac:dyDescent="0.35">
      <c r="A541" s="38">
        <v>744</v>
      </c>
      <c r="B541" s="38" t="s">
        <v>311</v>
      </c>
      <c r="C541" s="38" t="s">
        <v>839</v>
      </c>
      <c r="D541" s="38" t="s">
        <v>6</v>
      </c>
      <c r="E541" s="38" t="s">
        <v>49</v>
      </c>
      <c r="F541" s="38" t="s">
        <v>312</v>
      </c>
      <c r="G541" s="38" t="s">
        <v>9</v>
      </c>
      <c r="H541" s="41">
        <v>108</v>
      </c>
      <c r="I541" s="41">
        <v>1032</v>
      </c>
      <c r="J541" s="41">
        <f t="shared" si="8"/>
        <v>924</v>
      </c>
      <c r="K541" s="38"/>
    </row>
    <row r="542" spans="1:11" x14ac:dyDescent="0.35">
      <c r="A542" s="38">
        <v>745</v>
      </c>
      <c r="B542" s="38" t="s">
        <v>396</v>
      </c>
      <c r="C542" s="38" t="s">
        <v>840</v>
      </c>
      <c r="D542" s="38" t="s">
        <v>6</v>
      </c>
      <c r="E542" s="38" t="s">
        <v>196</v>
      </c>
      <c r="F542" s="38" t="s">
        <v>398</v>
      </c>
      <c r="G542" s="38" t="s">
        <v>9</v>
      </c>
      <c r="H542" s="41">
        <v>0</v>
      </c>
      <c r="I542" s="41">
        <v>0</v>
      </c>
      <c r="J542" s="41">
        <f t="shared" si="8"/>
        <v>0</v>
      </c>
      <c r="K542" s="38"/>
    </row>
    <row r="543" spans="1:11" x14ac:dyDescent="0.35">
      <c r="A543" s="38">
        <v>750</v>
      </c>
      <c r="B543" s="38" t="s">
        <v>440</v>
      </c>
      <c r="C543" s="38" t="s">
        <v>841</v>
      </c>
      <c r="D543" s="38" t="s">
        <v>6</v>
      </c>
      <c r="E543" s="38" t="s">
        <v>117</v>
      </c>
      <c r="F543" s="38" t="s">
        <v>447</v>
      </c>
      <c r="G543" s="38" t="s">
        <v>9</v>
      </c>
      <c r="H543" s="41">
        <v>0</v>
      </c>
      <c r="I543" s="41">
        <v>0</v>
      </c>
      <c r="J543" s="41">
        <f t="shared" si="8"/>
        <v>0</v>
      </c>
      <c r="K543" s="38"/>
    </row>
    <row r="544" spans="1:11" x14ac:dyDescent="0.35">
      <c r="A544" s="38">
        <v>751</v>
      </c>
      <c r="B544" s="38" t="s">
        <v>218</v>
      </c>
      <c r="C544" s="38" t="s">
        <v>842</v>
      </c>
      <c r="D544" s="38" t="s">
        <v>6</v>
      </c>
      <c r="E544" s="38" t="s">
        <v>45</v>
      </c>
      <c r="F544" s="38" t="s">
        <v>220</v>
      </c>
      <c r="G544" s="38" t="s">
        <v>9</v>
      </c>
      <c r="H544" s="41">
        <v>60</v>
      </c>
      <c r="I544" s="41">
        <v>0</v>
      </c>
      <c r="J544" s="41">
        <f t="shared" si="8"/>
        <v>-60</v>
      </c>
      <c r="K544" s="38"/>
    </row>
    <row r="545" spans="1:11" x14ac:dyDescent="0.35">
      <c r="A545" s="38">
        <v>752</v>
      </c>
      <c r="B545" s="38" t="s">
        <v>843</v>
      </c>
      <c r="C545" s="38" t="s">
        <v>844</v>
      </c>
      <c r="D545" s="38" t="s">
        <v>6</v>
      </c>
      <c r="E545" s="38" t="s">
        <v>211</v>
      </c>
      <c r="F545" s="38" t="s">
        <v>667</v>
      </c>
      <c r="G545" s="38" t="s">
        <v>9</v>
      </c>
      <c r="H545" s="41">
        <v>0</v>
      </c>
      <c r="I545" s="41">
        <v>2008</v>
      </c>
      <c r="J545" s="41">
        <f t="shared" si="8"/>
        <v>2008</v>
      </c>
      <c r="K545" s="38"/>
    </row>
    <row r="546" spans="1:11" x14ac:dyDescent="0.35">
      <c r="A546" s="38">
        <v>754</v>
      </c>
      <c r="B546" s="38" t="s">
        <v>459</v>
      </c>
      <c r="C546" s="38" t="s">
        <v>845</v>
      </c>
      <c r="D546" s="38" t="s">
        <v>6</v>
      </c>
      <c r="E546" s="38" t="s">
        <v>82</v>
      </c>
      <c r="F546" s="38" t="s">
        <v>461</v>
      </c>
      <c r="G546" s="38" t="s">
        <v>9</v>
      </c>
      <c r="H546" s="41">
        <v>105</v>
      </c>
      <c r="I546" s="41">
        <v>2364</v>
      </c>
      <c r="J546" s="41">
        <f t="shared" si="8"/>
        <v>2259</v>
      </c>
      <c r="K546" s="38"/>
    </row>
    <row r="547" spans="1:11" x14ac:dyDescent="0.35">
      <c r="A547" s="38">
        <v>755</v>
      </c>
      <c r="B547" s="38" t="s">
        <v>264</v>
      </c>
      <c r="C547" s="38" t="s">
        <v>846</v>
      </c>
      <c r="D547" s="38" t="s">
        <v>6</v>
      </c>
      <c r="E547" s="38" t="s">
        <v>61</v>
      </c>
      <c r="F547" s="38" t="s">
        <v>266</v>
      </c>
      <c r="G547" s="38" t="s">
        <v>9</v>
      </c>
      <c r="H547" s="41">
        <v>122</v>
      </c>
      <c r="I547" s="41">
        <v>0</v>
      </c>
      <c r="J547" s="41">
        <f t="shared" si="8"/>
        <v>-122</v>
      </c>
      <c r="K547" s="38"/>
    </row>
    <row r="548" spans="1:11" x14ac:dyDescent="0.35">
      <c r="A548" s="38">
        <v>756</v>
      </c>
      <c r="B548" s="38" t="s">
        <v>416</v>
      </c>
      <c r="C548" s="38" t="s">
        <v>847</v>
      </c>
      <c r="D548" s="38" t="s">
        <v>6</v>
      </c>
      <c r="E548" s="38" t="s">
        <v>73</v>
      </c>
      <c r="F548" s="38" t="s">
        <v>418</v>
      </c>
      <c r="G548" s="38" t="s">
        <v>9</v>
      </c>
      <c r="H548" s="41">
        <v>88</v>
      </c>
      <c r="I548" s="41">
        <v>0</v>
      </c>
      <c r="J548" s="41">
        <f t="shared" si="8"/>
        <v>-88</v>
      </c>
      <c r="K548" s="38"/>
    </row>
    <row r="549" spans="1:11" x14ac:dyDescent="0.35">
      <c r="A549" s="38">
        <v>757</v>
      </c>
      <c r="B549" s="38" t="s">
        <v>416</v>
      </c>
      <c r="C549" s="38" t="s">
        <v>848</v>
      </c>
      <c r="D549" s="38" t="s">
        <v>6</v>
      </c>
      <c r="E549" s="38" t="s">
        <v>73</v>
      </c>
      <c r="F549" s="38" t="s">
        <v>418</v>
      </c>
      <c r="G549" s="38" t="s">
        <v>9</v>
      </c>
      <c r="H549" s="41">
        <v>0</v>
      </c>
      <c r="I549" s="41">
        <v>0</v>
      </c>
      <c r="J549" s="41">
        <f t="shared" si="8"/>
        <v>0</v>
      </c>
      <c r="K549" s="38"/>
    </row>
    <row r="550" spans="1:11" x14ac:dyDescent="0.35">
      <c r="A550" s="38">
        <v>758</v>
      </c>
      <c r="B550" s="38" t="s">
        <v>416</v>
      </c>
      <c r="C550" s="38" t="s">
        <v>849</v>
      </c>
      <c r="D550" s="38" t="s">
        <v>6</v>
      </c>
      <c r="E550" s="38" t="s">
        <v>73</v>
      </c>
      <c r="F550" s="38" t="s">
        <v>418</v>
      </c>
      <c r="G550" s="38" t="s">
        <v>9</v>
      </c>
      <c r="H550" s="41">
        <v>207</v>
      </c>
      <c r="I550" s="41">
        <v>0</v>
      </c>
      <c r="J550" s="41">
        <f t="shared" si="8"/>
        <v>-207</v>
      </c>
      <c r="K550" s="38"/>
    </row>
    <row r="551" spans="1:11" x14ac:dyDescent="0.35">
      <c r="A551" s="38">
        <v>761</v>
      </c>
      <c r="B551" s="38" t="s">
        <v>218</v>
      </c>
      <c r="C551" s="38" t="s">
        <v>850</v>
      </c>
      <c r="D551" s="38" t="s">
        <v>6</v>
      </c>
      <c r="E551" s="38" t="s">
        <v>45</v>
      </c>
      <c r="F551" s="38" t="s">
        <v>220</v>
      </c>
      <c r="G551" s="38" t="s">
        <v>9</v>
      </c>
      <c r="H551" s="41">
        <v>244</v>
      </c>
      <c r="I551" s="41">
        <v>0</v>
      </c>
      <c r="J551" s="41">
        <f t="shared" si="8"/>
        <v>-244</v>
      </c>
      <c r="K551" s="38"/>
    </row>
    <row r="552" spans="1:11" x14ac:dyDescent="0.35">
      <c r="A552" s="38">
        <v>769</v>
      </c>
      <c r="B552" s="38" t="s">
        <v>1159</v>
      </c>
      <c r="C552" s="38" t="s">
        <v>852</v>
      </c>
      <c r="D552" s="38" t="s">
        <v>6</v>
      </c>
      <c r="E552" s="38" t="s">
        <v>117</v>
      </c>
      <c r="F552" s="38" t="s">
        <v>851</v>
      </c>
      <c r="G552" s="38" t="s">
        <v>9</v>
      </c>
      <c r="H552" s="41">
        <v>0</v>
      </c>
      <c r="I552" s="41">
        <v>0</v>
      </c>
      <c r="J552" s="41">
        <f t="shared" si="8"/>
        <v>0</v>
      </c>
      <c r="K552" s="38"/>
    </row>
    <row r="553" spans="1:11" x14ac:dyDescent="0.35">
      <c r="A553" s="38">
        <v>770</v>
      </c>
      <c r="B553" s="38" t="s">
        <v>1155</v>
      </c>
      <c r="C553" s="38" t="s">
        <v>1054</v>
      </c>
      <c r="D553" s="38" t="s">
        <v>6</v>
      </c>
      <c r="E553" s="38" t="s">
        <v>102</v>
      </c>
      <c r="F553" s="38" t="s">
        <v>340</v>
      </c>
      <c r="G553" s="38" t="s">
        <v>9</v>
      </c>
      <c r="H553" s="41">
        <v>1456</v>
      </c>
      <c r="I553" s="41">
        <v>6307</v>
      </c>
      <c r="J553" s="41">
        <f t="shared" si="8"/>
        <v>4851</v>
      </c>
      <c r="K553" s="38"/>
    </row>
    <row r="554" spans="1:11" x14ac:dyDescent="0.35">
      <c r="A554" s="38">
        <v>771</v>
      </c>
      <c r="B554" s="38" t="s">
        <v>1168</v>
      </c>
      <c r="C554" s="38" t="s">
        <v>853</v>
      </c>
      <c r="D554" s="38" t="s">
        <v>6</v>
      </c>
      <c r="E554" s="38" t="s">
        <v>153</v>
      </c>
      <c r="F554" s="38" t="s">
        <v>507</v>
      </c>
      <c r="G554" s="38" t="s">
        <v>9</v>
      </c>
      <c r="H554" s="41">
        <v>0</v>
      </c>
      <c r="I554" s="41">
        <v>0</v>
      </c>
      <c r="J554" s="41">
        <f t="shared" si="8"/>
        <v>0</v>
      </c>
      <c r="K554" s="38"/>
    </row>
    <row r="555" spans="1:11" x14ac:dyDescent="0.35">
      <c r="A555" s="38">
        <v>772</v>
      </c>
      <c r="B555" s="38" t="s">
        <v>505</v>
      </c>
      <c r="C555" s="38" t="s">
        <v>854</v>
      </c>
      <c r="D555" s="38" t="s">
        <v>6</v>
      </c>
      <c r="E555" s="38" t="s">
        <v>153</v>
      </c>
      <c r="F555" s="38" t="s">
        <v>507</v>
      </c>
      <c r="G555" s="38" t="s">
        <v>9</v>
      </c>
      <c r="H555" s="41">
        <v>37568</v>
      </c>
      <c r="I555" s="41">
        <v>55451</v>
      </c>
      <c r="J555" s="41">
        <f t="shared" si="8"/>
        <v>17883</v>
      </c>
      <c r="K555" s="38"/>
    </row>
    <row r="556" spans="1:11" x14ac:dyDescent="0.35">
      <c r="A556" s="38">
        <v>775</v>
      </c>
      <c r="B556" s="38" t="s">
        <v>855</v>
      </c>
      <c r="C556" s="38" t="s">
        <v>856</v>
      </c>
      <c r="D556" s="38" t="s">
        <v>6</v>
      </c>
      <c r="E556" s="38" t="s">
        <v>73</v>
      </c>
      <c r="F556" s="38" t="s">
        <v>857</v>
      </c>
      <c r="G556" s="38" t="s">
        <v>9</v>
      </c>
      <c r="H556" s="41">
        <v>91</v>
      </c>
      <c r="I556" s="41">
        <v>3192</v>
      </c>
      <c r="J556" s="41">
        <f t="shared" si="8"/>
        <v>3101</v>
      </c>
      <c r="K556" s="38"/>
    </row>
    <row r="557" spans="1:11" x14ac:dyDescent="0.35">
      <c r="A557" s="38">
        <v>776</v>
      </c>
      <c r="B557" s="38" t="s">
        <v>1034</v>
      </c>
      <c r="C557" s="38" t="s">
        <v>1055</v>
      </c>
      <c r="D557" s="38" t="s">
        <v>6</v>
      </c>
      <c r="E557" s="38" t="s">
        <v>82</v>
      </c>
      <c r="F557" s="38" t="s">
        <v>458</v>
      </c>
      <c r="G557" s="38" t="s">
        <v>9</v>
      </c>
      <c r="H557" s="41">
        <v>0</v>
      </c>
      <c r="I557" s="41">
        <v>0</v>
      </c>
      <c r="J557" s="41">
        <f t="shared" si="8"/>
        <v>0</v>
      </c>
      <c r="K557" s="38"/>
    </row>
    <row r="558" spans="1:11" x14ac:dyDescent="0.35">
      <c r="A558" s="38">
        <v>777</v>
      </c>
      <c r="B558" s="38" t="s">
        <v>858</v>
      </c>
      <c r="C558" s="38" t="s">
        <v>859</v>
      </c>
      <c r="D558" s="38" t="s">
        <v>6</v>
      </c>
      <c r="E558" s="38" t="s">
        <v>90</v>
      </c>
      <c r="F558" s="38" t="s">
        <v>664</v>
      </c>
      <c r="G558" s="38" t="s">
        <v>9</v>
      </c>
      <c r="H558" s="41">
        <v>906</v>
      </c>
      <c r="I558" s="41">
        <v>328</v>
      </c>
      <c r="J558" s="41">
        <f t="shared" si="8"/>
        <v>-578</v>
      </c>
      <c r="K558" s="38"/>
    </row>
    <row r="559" spans="1:11" x14ac:dyDescent="0.35">
      <c r="A559" s="38">
        <v>779</v>
      </c>
      <c r="B559" s="38" t="s">
        <v>315</v>
      </c>
      <c r="C559" s="38" t="s">
        <v>860</v>
      </c>
      <c r="D559" s="38" t="s">
        <v>6</v>
      </c>
      <c r="E559" s="38" t="s">
        <v>90</v>
      </c>
      <c r="F559" s="38" t="s">
        <v>524</v>
      </c>
      <c r="G559" s="38" t="s">
        <v>9</v>
      </c>
      <c r="H559" s="41">
        <v>0</v>
      </c>
      <c r="I559" s="41">
        <v>0</v>
      </c>
      <c r="J559" s="41">
        <f t="shared" si="8"/>
        <v>0</v>
      </c>
      <c r="K559" s="38"/>
    </row>
    <row r="560" spans="1:11" x14ac:dyDescent="0.35">
      <c r="A560" s="38">
        <v>780</v>
      </c>
      <c r="B560" s="38" t="s">
        <v>224</v>
      </c>
      <c r="C560" s="38" t="s">
        <v>861</v>
      </c>
      <c r="D560" s="38" t="s">
        <v>6</v>
      </c>
      <c r="E560" s="38" t="s">
        <v>82</v>
      </c>
      <c r="F560" s="38" t="s">
        <v>226</v>
      </c>
      <c r="G560" s="38" t="s">
        <v>9</v>
      </c>
      <c r="H560" s="41">
        <v>18</v>
      </c>
      <c r="I560" s="41">
        <v>0</v>
      </c>
      <c r="J560" s="41">
        <f t="shared" si="8"/>
        <v>-18</v>
      </c>
      <c r="K560" s="38"/>
    </row>
    <row r="561" spans="1:11" x14ac:dyDescent="0.35">
      <c r="A561" s="38">
        <v>781</v>
      </c>
      <c r="B561" s="38" t="s">
        <v>311</v>
      </c>
      <c r="C561" s="38" t="s">
        <v>862</v>
      </c>
      <c r="D561" s="38" t="s">
        <v>6</v>
      </c>
      <c r="E561" s="38" t="s">
        <v>49</v>
      </c>
      <c r="F561" s="38" t="s">
        <v>312</v>
      </c>
      <c r="G561" s="38" t="s">
        <v>9</v>
      </c>
      <c r="H561" s="41">
        <v>70745</v>
      </c>
      <c r="I561" s="41">
        <v>33290</v>
      </c>
      <c r="J561" s="41">
        <f t="shared" si="8"/>
        <v>-37455</v>
      </c>
      <c r="K561" s="38"/>
    </row>
    <row r="562" spans="1:11" x14ac:dyDescent="0.35">
      <c r="A562" s="38">
        <v>782</v>
      </c>
      <c r="B562" s="38" t="s">
        <v>200</v>
      </c>
      <c r="C562" s="38" t="s">
        <v>863</v>
      </c>
      <c r="D562" s="38" t="s">
        <v>6</v>
      </c>
      <c r="E562" s="38" t="s">
        <v>202</v>
      </c>
      <c r="F562" s="38" t="s">
        <v>203</v>
      </c>
      <c r="G562" s="38" t="s">
        <v>9</v>
      </c>
      <c r="H562" s="41">
        <v>8</v>
      </c>
      <c r="I562" s="41">
        <v>0</v>
      </c>
      <c r="J562" s="41">
        <f t="shared" si="8"/>
        <v>-8</v>
      </c>
      <c r="K562" s="38"/>
    </row>
    <row r="563" spans="1:11" x14ac:dyDescent="0.35">
      <c r="A563" s="38">
        <v>783</v>
      </c>
      <c r="B563" s="38" t="s">
        <v>218</v>
      </c>
      <c r="C563" s="38" t="s">
        <v>864</v>
      </c>
      <c r="D563" s="38" t="s">
        <v>6</v>
      </c>
      <c r="E563" s="38" t="s">
        <v>45</v>
      </c>
      <c r="F563" s="38" t="s">
        <v>220</v>
      </c>
      <c r="G563" s="38" t="s">
        <v>9</v>
      </c>
      <c r="H563" s="41">
        <v>38</v>
      </c>
      <c r="I563" s="41">
        <v>0</v>
      </c>
      <c r="J563" s="41">
        <f t="shared" si="8"/>
        <v>-38</v>
      </c>
      <c r="K563" s="38"/>
    </row>
    <row r="564" spans="1:11" x14ac:dyDescent="0.35">
      <c r="A564" s="38">
        <v>784</v>
      </c>
      <c r="B564" s="38" t="s">
        <v>1129</v>
      </c>
      <c r="C564" s="38" t="s">
        <v>865</v>
      </c>
      <c r="D564" s="38" t="s">
        <v>6</v>
      </c>
      <c r="E564" s="38" t="s">
        <v>82</v>
      </c>
      <c r="F564" s="38" t="s">
        <v>573</v>
      </c>
      <c r="G564" s="38" t="s">
        <v>9</v>
      </c>
      <c r="H564" s="41">
        <v>16</v>
      </c>
      <c r="I564" s="41">
        <v>1645</v>
      </c>
      <c r="J564" s="41">
        <f t="shared" si="8"/>
        <v>1629</v>
      </c>
      <c r="K564" s="38"/>
    </row>
    <row r="565" spans="1:11" x14ac:dyDescent="0.35">
      <c r="A565" s="38">
        <v>785</v>
      </c>
      <c r="B565" s="38" t="s">
        <v>1129</v>
      </c>
      <c r="C565" s="38" t="s">
        <v>866</v>
      </c>
      <c r="D565" s="38" t="s">
        <v>6</v>
      </c>
      <c r="E565" s="38" t="s">
        <v>82</v>
      </c>
      <c r="F565" s="38" t="s">
        <v>573</v>
      </c>
      <c r="G565" s="38" t="s">
        <v>9</v>
      </c>
      <c r="H565" s="41">
        <v>0</v>
      </c>
      <c r="I565" s="41">
        <v>0</v>
      </c>
      <c r="J565" s="41">
        <f t="shared" si="8"/>
        <v>0</v>
      </c>
      <c r="K565" s="38"/>
    </row>
    <row r="566" spans="1:11" x14ac:dyDescent="0.35">
      <c r="A566" s="38">
        <v>786</v>
      </c>
      <c r="B566" s="38" t="s">
        <v>1129</v>
      </c>
      <c r="C566" s="38" t="s">
        <v>867</v>
      </c>
      <c r="D566" s="38" t="s">
        <v>6</v>
      </c>
      <c r="E566" s="38" t="s">
        <v>153</v>
      </c>
      <c r="F566" s="38" t="s">
        <v>631</v>
      </c>
      <c r="G566" s="38" t="s">
        <v>9</v>
      </c>
      <c r="H566" s="41">
        <v>0</v>
      </c>
      <c r="I566" s="41">
        <v>0</v>
      </c>
      <c r="J566" s="41">
        <f t="shared" si="8"/>
        <v>0</v>
      </c>
      <c r="K566" s="38"/>
    </row>
    <row r="567" spans="1:11" x14ac:dyDescent="0.35">
      <c r="A567" s="38">
        <v>787</v>
      </c>
      <c r="B567" s="38" t="s">
        <v>1129</v>
      </c>
      <c r="C567" s="38" t="s">
        <v>868</v>
      </c>
      <c r="D567" s="38" t="s">
        <v>6</v>
      </c>
      <c r="E567" s="38" t="s">
        <v>153</v>
      </c>
      <c r="F567" s="38" t="s">
        <v>631</v>
      </c>
      <c r="G567" s="38" t="s">
        <v>9</v>
      </c>
      <c r="H567" s="41">
        <v>0</v>
      </c>
      <c r="I567" s="41">
        <v>0</v>
      </c>
      <c r="J567" s="41">
        <f t="shared" si="8"/>
        <v>0</v>
      </c>
      <c r="K567" s="38"/>
    </row>
    <row r="568" spans="1:11" x14ac:dyDescent="0.35">
      <c r="A568" s="38">
        <v>788</v>
      </c>
      <c r="B568" s="38" t="s">
        <v>1136</v>
      </c>
      <c r="C568" s="38" t="s">
        <v>869</v>
      </c>
      <c r="D568" s="38" t="s">
        <v>6</v>
      </c>
      <c r="E568" s="38" t="s">
        <v>7</v>
      </c>
      <c r="F568" s="38" t="s">
        <v>870</v>
      </c>
      <c r="G568" s="38" t="s">
        <v>9</v>
      </c>
      <c r="H568" s="41">
        <v>160</v>
      </c>
      <c r="I568" s="41">
        <v>0</v>
      </c>
      <c r="J568" s="41">
        <f t="shared" si="8"/>
        <v>-160</v>
      </c>
      <c r="K568" s="38"/>
    </row>
    <row r="569" spans="1:11" x14ac:dyDescent="0.35">
      <c r="A569" s="38">
        <v>789</v>
      </c>
      <c r="B569" s="38" t="s">
        <v>148</v>
      </c>
      <c r="C569" s="38" t="s">
        <v>871</v>
      </c>
      <c r="D569" s="38" t="s">
        <v>6</v>
      </c>
      <c r="E569" s="38" t="s">
        <v>7</v>
      </c>
      <c r="F569" s="38" t="s">
        <v>870</v>
      </c>
      <c r="G569" s="38" t="s">
        <v>9</v>
      </c>
      <c r="H569" s="41">
        <v>0</v>
      </c>
      <c r="I569" s="41">
        <v>0</v>
      </c>
      <c r="J569" s="41">
        <f t="shared" si="8"/>
        <v>0</v>
      </c>
      <c r="K569" s="38"/>
    </row>
    <row r="570" spans="1:11" x14ac:dyDescent="0.35">
      <c r="A570" s="38">
        <v>791</v>
      </c>
      <c r="B570" s="38" t="s">
        <v>1209</v>
      </c>
      <c r="C570" s="38" t="s">
        <v>872</v>
      </c>
      <c r="D570" s="38" t="s">
        <v>247</v>
      </c>
      <c r="E570" s="38" t="s">
        <v>7</v>
      </c>
      <c r="F570" s="38" t="s">
        <v>870</v>
      </c>
      <c r="G570" s="38" t="s">
        <v>9</v>
      </c>
      <c r="H570" s="41">
        <v>16998</v>
      </c>
      <c r="I570" s="41">
        <v>5403</v>
      </c>
      <c r="J570" s="41">
        <f t="shared" si="8"/>
        <v>-11595</v>
      </c>
      <c r="K570" s="38"/>
    </row>
    <row r="571" spans="1:11" x14ac:dyDescent="0.35">
      <c r="A571" s="38">
        <v>793</v>
      </c>
      <c r="B571" s="38" t="s">
        <v>1129</v>
      </c>
      <c r="C571" s="38" t="s">
        <v>873</v>
      </c>
      <c r="D571" s="38" t="s">
        <v>6</v>
      </c>
      <c r="E571" s="38" t="s">
        <v>61</v>
      </c>
      <c r="F571" s="38" t="s">
        <v>383</v>
      </c>
      <c r="G571" s="38" t="s">
        <v>9</v>
      </c>
      <c r="H571" s="41">
        <v>43</v>
      </c>
      <c r="I571" s="41">
        <v>0</v>
      </c>
      <c r="J571" s="41">
        <f t="shared" si="8"/>
        <v>-43</v>
      </c>
      <c r="K571" s="38"/>
    </row>
    <row r="572" spans="1:11" x14ac:dyDescent="0.35">
      <c r="A572" s="38">
        <v>795</v>
      </c>
      <c r="B572" s="38" t="s">
        <v>874</v>
      </c>
      <c r="C572" s="38" t="s">
        <v>874</v>
      </c>
      <c r="D572" s="38" t="s">
        <v>247</v>
      </c>
      <c r="E572" s="38" t="s">
        <v>90</v>
      </c>
      <c r="F572" s="38" t="s">
        <v>91</v>
      </c>
      <c r="G572" s="38" t="s">
        <v>9</v>
      </c>
      <c r="H572" s="41">
        <v>20229</v>
      </c>
      <c r="I572" s="41">
        <v>4202</v>
      </c>
      <c r="J572" s="41">
        <f t="shared" si="8"/>
        <v>-16027</v>
      </c>
      <c r="K572" s="38"/>
    </row>
    <row r="573" spans="1:11" x14ac:dyDescent="0.35">
      <c r="A573" s="38">
        <v>797</v>
      </c>
      <c r="B573" s="38" t="s">
        <v>351</v>
      </c>
      <c r="C573" s="38" t="s">
        <v>875</v>
      </c>
      <c r="D573" s="38" t="s">
        <v>6</v>
      </c>
      <c r="E573" s="38" t="s">
        <v>123</v>
      </c>
      <c r="F573" s="38" t="s">
        <v>651</v>
      </c>
      <c r="G573" s="38" t="s">
        <v>9</v>
      </c>
      <c r="H573" s="41">
        <v>0</v>
      </c>
      <c r="I573" s="41">
        <v>0</v>
      </c>
      <c r="J573" s="41">
        <f t="shared" si="8"/>
        <v>0</v>
      </c>
      <c r="K573" s="38"/>
    </row>
    <row r="574" spans="1:11" x14ac:dyDescent="0.35">
      <c r="A574" s="38">
        <v>798</v>
      </c>
      <c r="B574" s="38" t="s">
        <v>1151</v>
      </c>
      <c r="C574" s="38" t="s">
        <v>876</v>
      </c>
      <c r="D574" s="38" t="s">
        <v>6</v>
      </c>
      <c r="E574" s="38" t="s">
        <v>202</v>
      </c>
      <c r="F574" s="38" t="s">
        <v>321</v>
      </c>
      <c r="G574" s="38" t="s">
        <v>9</v>
      </c>
      <c r="H574" s="41">
        <v>0</v>
      </c>
      <c r="I574" s="41">
        <v>0</v>
      </c>
      <c r="J574" s="41">
        <f t="shared" si="8"/>
        <v>0</v>
      </c>
      <c r="K574" s="38"/>
    </row>
    <row r="575" spans="1:11" x14ac:dyDescent="0.35">
      <c r="A575" s="38">
        <v>812</v>
      </c>
      <c r="B575" s="38" t="s">
        <v>505</v>
      </c>
      <c r="C575" s="38" t="s">
        <v>1056</v>
      </c>
      <c r="D575" s="38" t="s">
        <v>6</v>
      </c>
      <c r="E575" s="38" t="s">
        <v>153</v>
      </c>
      <c r="F575" s="38" t="s">
        <v>507</v>
      </c>
      <c r="G575" s="38" t="s">
        <v>9</v>
      </c>
      <c r="H575" s="41">
        <v>3240</v>
      </c>
      <c r="I575" s="41">
        <v>1934</v>
      </c>
      <c r="J575" s="41">
        <f t="shared" si="8"/>
        <v>-1306</v>
      </c>
      <c r="K575" s="38"/>
    </row>
    <row r="576" spans="1:11" x14ac:dyDescent="0.35">
      <c r="A576" s="38">
        <v>815</v>
      </c>
      <c r="B576" s="38" t="s">
        <v>88</v>
      </c>
      <c r="C576" s="38" t="s">
        <v>877</v>
      </c>
      <c r="D576" s="38" t="s">
        <v>6</v>
      </c>
      <c r="E576" s="38" t="s">
        <v>90</v>
      </c>
      <c r="F576" s="38" t="s">
        <v>91</v>
      </c>
      <c r="G576" s="38" t="s">
        <v>9</v>
      </c>
      <c r="H576" s="41">
        <v>0</v>
      </c>
      <c r="I576" s="41">
        <v>0</v>
      </c>
      <c r="J576" s="41">
        <f t="shared" si="8"/>
        <v>0</v>
      </c>
      <c r="K576" s="38"/>
    </row>
    <row r="577" spans="1:11" x14ac:dyDescent="0.35">
      <c r="A577" s="38">
        <v>819</v>
      </c>
      <c r="B577" s="38" t="s">
        <v>823</v>
      </c>
      <c r="C577" s="38" t="s">
        <v>878</v>
      </c>
      <c r="D577" s="38" t="s">
        <v>6</v>
      </c>
      <c r="E577" s="38" t="s">
        <v>45</v>
      </c>
      <c r="F577" s="38" t="s">
        <v>825</v>
      </c>
      <c r="G577" s="38" t="s">
        <v>9</v>
      </c>
      <c r="H577" s="41">
        <v>0</v>
      </c>
      <c r="I577" s="41">
        <v>0</v>
      </c>
      <c r="J577" s="41">
        <f t="shared" si="8"/>
        <v>0</v>
      </c>
      <c r="K577" s="38"/>
    </row>
    <row r="578" spans="1:11" x14ac:dyDescent="0.35">
      <c r="A578" s="38">
        <v>820</v>
      </c>
      <c r="B578" s="38" t="s">
        <v>264</v>
      </c>
      <c r="C578" s="38" t="s">
        <v>879</v>
      </c>
      <c r="D578" s="38" t="s">
        <v>6</v>
      </c>
      <c r="E578" s="38" t="s">
        <v>61</v>
      </c>
      <c r="F578" s="38" t="s">
        <v>266</v>
      </c>
      <c r="G578" s="38" t="s">
        <v>9</v>
      </c>
      <c r="H578" s="41">
        <v>8</v>
      </c>
      <c r="I578" s="41">
        <v>304</v>
      </c>
      <c r="J578" s="41">
        <f t="shared" si="8"/>
        <v>296</v>
      </c>
      <c r="K578" s="38"/>
    </row>
    <row r="579" spans="1:11" x14ac:dyDescent="0.35">
      <c r="A579" s="38">
        <v>823</v>
      </c>
      <c r="B579" s="38" t="s">
        <v>880</v>
      </c>
      <c r="C579" s="38" t="s">
        <v>881</v>
      </c>
      <c r="D579" s="38" t="s">
        <v>6</v>
      </c>
      <c r="E579" s="38" t="s">
        <v>196</v>
      </c>
      <c r="F579" s="38" t="s">
        <v>882</v>
      </c>
      <c r="G579" s="38" t="s">
        <v>9</v>
      </c>
      <c r="H579" s="41">
        <v>36</v>
      </c>
      <c r="I579" s="41">
        <v>493</v>
      </c>
      <c r="J579" s="41">
        <f t="shared" si="8"/>
        <v>457</v>
      </c>
      <c r="K579" s="38"/>
    </row>
    <row r="580" spans="1:11" x14ac:dyDescent="0.35">
      <c r="A580" s="38">
        <v>824</v>
      </c>
      <c r="B580" s="38" t="s">
        <v>880</v>
      </c>
      <c r="C580" s="38" t="s">
        <v>883</v>
      </c>
      <c r="D580" s="38" t="s">
        <v>6</v>
      </c>
      <c r="E580" s="38" t="s">
        <v>196</v>
      </c>
      <c r="F580" s="38" t="s">
        <v>882</v>
      </c>
      <c r="G580" s="38" t="s">
        <v>9</v>
      </c>
      <c r="H580" s="41">
        <v>50</v>
      </c>
      <c r="I580" s="41">
        <v>27</v>
      </c>
      <c r="J580" s="41">
        <f t="shared" si="8"/>
        <v>-23</v>
      </c>
      <c r="K580" s="38"/>
    </row>
    <row r="581" spans="1:11" x14ac:dyDescent="0.35">
      <c r="A581" s="38">
        <v>829</v>
      </c>
      <c r="B581" s="38" t="s">
        <v>1210</v>
      </c>
      <c r="C581" s="38" t="s">
        <v>884</v>
      </c>
      <c r="D581" s="38" t="s">
        <v>6</v>
      </c>
      <c r="E581" s="38" t="s">
        <v>45</v>
      </c>
      <c r="F581" s="38" t="s">
        <v>646</v>
      </c>
      <c r="G581" s="38" t="s">
        <v>9</v>
      </c>
      <c r="H581" s="41">
        <v>0</v>
      </c>
      <c r="I581" s="41">
        <v>0</v>
      </c>
      <c r="J581" s="41">
        <f t="shared" si="8"/>
        <v>0</v>
      </c>
      <c r="K581" s="38"/>
    </row>
    <row r="582" spans="1:11" x14ac:dyDescent="0.35">
      <c r="A582" s="38">
        <v>830</v>
      </c>
      <c r="B582" s="38" t="s">
        <v>1129</v>
      </c>
      <c r="C582" s="38" t="s">
        <v>885</v>
      </c>
      <c r="D582" s="38" t="s">
        <v>6</v>
      </c>
      <c r="E582" s="38" t="s">
        <v>61</v>
      </c>
      <c r="F582" s="38" t="s">
        <v>383</v>
      </c>
      <c r="G582" s="38" t="s">
        <v>9</v>
      </c>
      <c r="H582" s="41">
        <v>0</v>
      </c>
      <c r="I582" s="41">
        <v>0</v>
      </c>
      <c r="J582" s="41">
        <f t="shared" ref="J582:J645" si="9">I582-H582</f>
        <v>0</v>
      </c>
      <c r="K582" s="38"/>
    </row>
    <row r="583" spans="1:11" x14ac:dyDescent="0.35">
      <c r="A583" s="38">
        <v>831</v>
      </c>
      <c r="B583" s="38" t="s">
        <v>723</v>
      </c>
      <c r="C583" s="38" t="s">
        <v>886</v>
      </c>
      <c r="D583" s="38" t="s">
        <v>6</v>
      </c>
      <c r="E583" s="38" t="s">
        <v>45</v>
      </c>
      <c r="F583" s="38" t="s">
        <v>674</v>
      </c>
      <c r="G583" s="38" t="s">
        <v>9</v>
      </c>
      <c r="H583" s="41">
        <v>1303</v>
      </c>
      <c r="I583" s="41">
        <v>189</v>
      </c>
      <c r="J583" s="41">
        <f t="shared" si="9"/>
        <v>-1114</v>
      </c>
      <c r="K583" s="38"/>
    </row>
    <row r="584" spans="1:11" x14ac:dyDescent="0.35">
      <c r="A584" s="38">
        <v>832</v>
      </c>
      <c r="B584" s="38" t="s">
        <v>109</v>
      </c>
      <c r="C584" s="38" t="s">
        <v>887</v>
      </c>
      <c r="D584" s="38" t="s">
        <v>6</v>
      </c>
      <c r="E584" s="38" t="s">
        <v>97</v>
      </c>
      <c r="F584" s="38" t="s">
        <v>111</v>
      </c>
      <c r="G584" s="38" t="s">
        <v>9</v>
      </c>
      <c r="H584" s="41">
        <v>0</v>
      </c>
      <c r="I584" s="41">
        <v>298</v>
      </c>
      <c r="J584" s="41">
        <f t="shared" si="9"/>
        <v>298</v>
      </c>
      <c r="K584" s="38"/>
    </row>
    <row r="585" spans="1:11" x14ac:dyDescent="0.35">
      <c r="A585" s="38">
        <v>833</v>
      </c>
      <c r="B585" s="38" t="s">
        <v>311</v>
      </c>
      <c r="C585" s="38" t="s">
        <v>888</v>
      </c>
      <c r="D585" s="38" t="s">
        <v>6</v>
      </c>
      <c r="E585" s="38" t="s">
        <v>49</v>
      </c>
      <c r="F585" s="38" t="s">
        <v>312</v>
      </c>
      <c r="G585" s="38" t="s">
        <v>9</v>
      </c>
      <c r="H585" s="41">
        <v>2</v>
      </c>
      <c r="I585" s="41">
        <v>0</v>
      </c>
      <c r="J585" s="41">
        <f t="shared" si="9"/>
        <v>-2</v>
      </c>
      <c r="K585" s="38"/>
    </row>
    <row r="586" spans="1:11" x14ac:dyDescent="0.35">
      <c r="A586" s="38">
        <v>835</v>
      </c>
      <c r="B586" s="38" t="s">
        <v>78</v>
      </c>
      <c r="C586" s="38" t="s">
        <v>889</v>
      </c>
      <c r="D586" s="38" t="s">
        <v>6</v>
      </c>
      <c r="E586" s="38" t="s">
        <v>31</v>
      </c>
      <c r="F586" s="38" t="s">
        <v>80</v>
      </c>
      <c r="G586" s="38" t="s">
        <v>9</v>
      </c>
      <c r="H586" s="41">
        <v>0</v>
      </c>
      <c r="I586" s="41">
        <v>10</v>
      </c>
      <c r="J586" s="41">
        <f t="shared" si="9"/>
        <v>10</v>
      </c>
      <c r="K586" s="38"/>
    </row>
    <row r="587" spans="1:11" x14ac:dyDescent="0.35">
      <c r="A587" s="38">
        <v>836</v>
      </c>
      <c r="B587" s="38" t="s">
        <v>78</v>
      </c>
      <c r="C587" s="38" t="s">
        <v>890</v>
      </c>
      <c r="D587" s="38" t="s">
        <v>6</v>
      </c>
      <c r="E587" s="38" t="s">
        <v>31</v>
      </c>
      <c r="F587" s="38" t="s">
        <v>80</v>
      </c>
      <c r="G587" s="38" t="s">
        <v>9</v>
      </c>
      <c r="H587" s="41">
        <v>2</v>
      </c>
      <c r="I587" s="41">
        <v>4</v>
      </c>
      <c r="J587" s="41">
        <f t="shared" si="9"/>
        <v>2</v>
      </c>
      <c r="K587" s="38"/>
    </row>
    <row r="588" spans="1:11" x14ac:dyDescent="0.35">
      <c r="A588" s="38">
        <v>838</v>
      </c>
      <c r="B588" s="38" t="s">
        <v>440</v>
      </c>
      <c r="C588" s="38" t="s">
        <v>891</v>
      </c>
      <c r="D588" s="38" t="s">
        <v>6</v>
      </c>
      <c r="E588" s="38" t="s">
        <v>14</v>
      </c>
      <c r="F588" s="38" t="s">
        <v>821</v>
      </c>
      <c r="G588" s="38" t="s">
        <v>9</v>
      </c>
      <c r="H588" s="41">
        <v>0</v>
      </c>
      <c r="I588" s="41">
        <v>0</v>
      </c>
      <c r="J588" s="41">
        <f t="shared" si="9"/>
        <v>0</v>
      </c>
      <c r="K588" s="38"/>
    </row>
    <row r="589" spans="1:11" x14ac:dyDescent="0.35">
      <c r="A589" s="38">
        <v>839</v>
      </c>
      <c r="B589" s="38" t="s">
        <v>429</v>
      </c>
      <c r="C589" s="38" t="s">
        <v>892</v>
      </c>
      <c r="D589" s="38" t="s">
        <v>6</v>
      </c>
      <c r="E589" s="38" t="s">
        <v>82</v>
      </c>
      <c r="F589" s="38" t="s">
        <v>359</v>
      </c>
      <c r="G589" s="38" t="s">
        <v>9</v>
      </c>
      <c r="H589" s="41">
        <v>2</v>
      </c>
      <c r="I589" s="41">
        <v>0</v>
      </c>
      <c r="J589" s="41">
        <f t="shared" si="9"/>
        <v>-2</v>
      </c>
      <c r="K589" s="38"/>
    </row>
    <row r="590" spans="1:11" x14ac:dyDescent="0.35">
      <c r="A590" s="38">
        <v>840</v>
      </c>
      <c r="B590" s="38" t="s">
        <v>194</v>
      </c>
      <c r="C590" s="38" t="s">
        <v>893</v>
      </c>
      <c r="D590" s="38" t="s">
        <v>6</v>
      </c>
      <c r="E590" s="38" t="s">
        <v>196</v>
      </c>
      <c r="F590" s="38" t="s">
        <v>197</v>
      </c>
      <c r="G590" s="38" t="s">
        <v>9</v>
      </c>
      <c r="H590" s="41">
        <v>9</v>
      </c>
      <c r="I590" s="41">
        <v>0</v>
      </c>
      <c r="J590" s="41">
        <f t="shared" si="9"/>
        <v>-9</v>
      </c>
      <c r="K590" s="38"/>
    </row>
    <row r="591" spans="1:11" x14ac:dyDescent="0.35">
      <c r="A591" s="38">
        <v>842</v>
      </c>
      <c r="B591" s="38" t="s">
        <v>194</v>
      </c>
      <c r="C591" s="38" t="s">
        <v>894</v>
      </c>
      <c r="D591" s="38" t="s">
        <v>6</v>
      </c>
      <c r="E591" s="38" t="s">
        <v>196</v>
      </c>
      <c r="F591" s="38" t="s">
        <v>197</v>
      </c>
      <c r="G591" s="38" t="s">
        <v>9</v>
      </c>
      <c r="H591" s="41">
        <v>7</v>
      </c>
      <c r="I591" s="41">
        <v>0</v>
      </c>
      <c r="J591" s="41">
        <f t="shared" si="9"/>
        <v>-7</v>
      </c>
      <c r="K591" s="38"/>
    </row>
    <row r="592" spans="1:11" x14ac:dyDescent="0.35">
      <c r="A592" s="38">
        <v>844</v>
      </c>
      <c r="B592" s="38" t="s">
        <v>194</v>
      </c>
      <c r="C592" s="38" t="s">
        <v>895</v>
      </c>
      <c r="D592" s="38" t="s">
        <v>6</v>
      </c>
      <c r="E592" s="38" t="s">
        <v>196</v>
      </c>
      <c r="F592" s="38" t="s">
        <v>197</v>
      </c>
      <c r="G592" s="38" t="s">
        <v>9</v>
      </c>
      <c r="H592" s="41">
        <v>0</v>
      </c>
      <c r="I592" s="41">
        <v>0</v>
      </c>
      <c r="J592" s="41">
        <f t="shared" si="9"/>
        <v>0</v>
      </c>
      <c r="K592" s="38"/>
    </row>
    <row r="593" spans="1:11" x14ac:dyDescent="0.35">
      <c r="A593" s="38">
        <v>845</v>
      </c>
      <c r="B593" s="38" t="s">
        <v>306</v>
      </c>
      <c r="C593" s="38" t="s">
        <v>896</v>
      </c>
      <c r="D593" s="38" t="s">
        <v>6</v>
      </c>
      <c r="E593" s="38" t="s">
        <v>82</v>
      </c>
      <c r="F593" s="38" t="s">
        <v>308</v>
      </c>
      <c r="G593" s="38" t="s">
        <v>9</v>
      </c>
      <c r="H593" s="41">
        <v>0</v>
      </c>
      <c r="I593" s="41">
        <v>0</v>
      </c>
      <c r="J593" s="41">
        <f t="shared" si="9"/>
        <v>0</v>
      </c>
      <c r="K593" s="38"/>
    </row>
    <row r="594" spans="1:11" x14ac:dyDescent="0.35">
      <c r="A594" s="38">
        <v>846</v>
      </c>
      <c r="B594" s="38" t="s">
        <v>1211</v>
      </c>
      <c r="C594" s="38" t="s">
        <v>897</v>
      </c>
      <c r="D594" s="38" t="s">
        <v>6</v>
      </c>
      <c r="E594" s="38" t="s">
        <v>14</v>
      </c>
      <c r="F594" s="38" t="s">
        <v>408</v>
      </c>
      <c r="G594" s="38" t="s">
        <v>9</v>
      </c>
      <c r="H594" s="41">
        <v>0</v>
      </c>
      <c r="I594" s="41">
        <v>2435</v>
      </c>
      <c r="J594" s="41">
        <f t="shared" si="9"/>
        <v>2435</v>
      </c>
      <c r="K594" s="38"/>
    </row>
    <row r="595" spans="1:11" x14ac:dyDescent="0.35">
      <c r="A595" s="38">
        <v>847</v>
      </c>
      <c r="B595" s="38" t="s">
        <v>898</v>
      </c>
      <c r="C595" s="38" t="s">
        <v>899</v>
      </c>
      <c r="D595" s="38" t="s">
        <v>247</v>
      </c>
      <c r="E595" s="38" t="s">
        <v>28</v>
      </c>
      <c r="F595" s="38" t="s">
        <v>413</v>
      </c>
      <c r="G595" s="38" t="s">
        <v>9</v>
      </c>
      <c r="H595" s="41">
        <v>0</v>
      </c>
      <c r="I595" s="41">
        <v>0</v>
      </c>
      <c r="J595" s="41">
        <f t="shared" si="9"/>
        <v>0</v>
      </c>
      <c r="K595" s="38"/>
    </row>
    <row r="596" spans="1:11" x14ac:dyDescent="0.35">
      <c r="A596" s="38">
        <v>848</v>
      </c>
      <c r="B596" s="38" t="s">
        <v>455</v>
      </c>
      <c r="C596" s="38" t="s">
        <v>900</v>
      </c>
      <c r="D596" s="38" t="s">
        <v>6</v>
      </c>
      <c r="E596" s="38" t="s">
        <v>196</v>
      </c>
      <c r="F596" s="38" t="s">
        <v>457</v>
      </c>
      <c r="G596" s="38" t="s">
        <v>9</v>
      </c>
      <c r="H596" s="41">
        <v>0</v>
      </c>
      <c r="I596" s="41">
        <v>0</v>
      </c>
      <c r="J596" s="41">
        <f t="shared" si="9"/>
        <v>0</v>
      </c>
      <c r="K596" s="38"/>
    </row>
    <row r="597" spans="1:11" x14ac:dyDescent="0.35">
      <c r="A597" s="38">
        <v>849</v>
      </c>
      <c r="B597" s="38" t="s">
        <v>351</v>
      </c>
      <c r="C597" s="38" t="s">
        <v>901</v>
      </c>
      <c r="D597" s="38" t="s">
        <v>6</v>
      </c>
      <c r="E597" s="38" t="s">
        <v>49</v>
      </c>
      <c r="F597" s="38" t="s">
        <v>400</v>
      </c>
      <c r="G597" s="38" t="s">
        <v>9</v>
      </c>
      <c r="H597" s="41">
        <v>38</v>
      </c>
      <c r="I597" s="41">
        <v>0</v>
      </c>
      <c r="J597" s="41">
        <f t="shared" si="9"/>
        <v>-38</v>
      </c>
      <c r="K597" s="38"/>
    </row>
    <row r="598" spans="1:11" x14ac:dyDescent="0.35">
      <c r="A598" s="38">
        <v>850</v>
      </c>
      <c r="B598" s="38" t="s">
        <v>1212</v>
      </c>
      <c r="C598" s="38" t="s">
        <v>902</v>
      </c>
      <c r="D598" s="38" t="s">
        <v>6</v>
      </c>
      <c r="E598" s="38" t="s">
        <v>31</v>
      </c>
      <c r="F598" s="38" t="s">
        <v>903</v>
      </c>
      <c r="G598" s="38" t="s">
        <v>9</v>
      </c>
      <c r="H598" s="41">
        <v>18</v>
      </c>
      <c r="I598" s="41">
        <v>6524</v>
      </c>
      <c r="J598" s="41">
        <f t="shared" si="9"/>
        <v>6506</v>
      </c>
      <c r="K598" s="38"/>
    </row>
    <row r="599" spans="1:11" x14ac:dyDescent="0.35">
      <c r="A599" s="38">
        <v>851</v>
      </c>
      <c r="B599" s="38" t="s">
        <v>214</v>
      </c>
      <c r="C599" s="38" t="s">
        <v>904</v>
      </c>
      <c r="D599" s="38" t="s">
        <v>6</v>
      </c>
      <c r="E599" s="38" t="s">
        <v>202</v>
      </c>
      <c r="F599" s="38" t="s">
        <v>216</v>
      </c>
      <c r="G599" s="38" t="s">
        <v>9</v>
      </c>
      <c r="H599" s="41">
        <v>0</v>
      </c>
      <c r="I599" s="41">
        <v>9084</v>
      </c>
      <c r="J599" s="41">
        <f t="shared" si="9"/>
        <v>9084</v>
      </c>
      <c r="K599" s="38"/>
    </row>
    <row r="600" spans="1:11" x14ac:dyDescent="0.35">
      <c r="A600" s="38">
        <v>854</v>
      </c>
      <c r="B600" s="38" t="s">
        <v>1129</v>
      </c>
      <c r="C600" s="38" t="s">
        <v>905</v>
      </c>
      <c r="D600" s="38" t="s">
        <v>6</v>
      </c>
      <c r="E600" s="38" t="s">
        <v>31</v>
      </c>
      <c r="F600" s="38" t="s">
        <v>906</v>
      </c>
      <c r="G600" s="38" t="s">
        <v>9</v>
      </c>
      <c r="H600" s="41">
        <v>12</v>
      </c>
      <c r="I600" s="41">
        <v>307</v>
      </c>
      <c r="J600" s="41">
        <f t="shared" si="9"/>
        <v>295</v>
      </c>
      <c r="K600" s="38"/>
    </row>
    <row r="601" spans="1:11" x14ac:dyDescent="0.35">
      <c r="A601" s="38">
        <v>855</v>
      </c>
      <c r="B601" s="38" t="s">
        <v>1129</v>
      </c>
      <c r="C601" s="38" t="s">
        <v>907</v>
      </c>
      <c r="D601" s="38" t="s">
        <v>6</v>
      </c>
      <c r="E601" s="38" t="s">
        <v>31</v>
      </c>
      <c r="F601" s="38" t="s">
        <v>906</v>
      </c>
      <c r="G601" s="38" t="s">
        <v>9</v>
      </c>
      <c r="H601" s="41">
        <v>12</v>
      </c>
      <c r="I601" s="41">
        <v>1022</v>
      </c>
      <c r="J601" s="41">
        <f t="shared" si="9"/>
        <v>1010</v>
      </c>
      <c r="K601" s="38"/>
    </row>
    <row r="602" spans="1:11" x14ac:dyDescent="0.35">
      <c r="A602" s="38">
        <v>856</v>
      </c>
      <c r="B602" s="38" t="s">
        <v>138</v>
      </c>
      <c r="C602" s="38" t="s">
        <v>908</v>
      </c>
      <c r="D602" s="38" t="s">
        <v>6</v>
      </c>
      <c r="E602" s="38" t="s">
        <v>14</v>
      </c>
      <c r="F602" s="38" t="s">
        <v>385</v>
      </c>
      <c r="G602" s="38" t="s">
        <v>9</v>
      </c>
      <c r="H602" s="41">
        <v>0</v>
      </c>
      <c r="I602" s="41">
        <v>0</v>
      </c>
      <c r="J602" s="41">
        <f t="shared" si="9"/>
        <v>0</v>
      </c>
      <c r="K602" s="38"/>
    </row>
    <row r="603" spans="1:11" x14ac:dyDescent="0.35">
      <c r="A603" s="38">
        <v>859</v>
      </c>
      <c r="B603" s="38" t="s">
        <v>1129</v>
      </c>
      <c r="C603" s="38" t="s">
        <v>909</v>
      </c>
      <c r="D603" s="38" t="s">
        <v>6</v>
      </c>
      <c r="E603" s="38" t="s">
        <v>90</v>
      </c>
      <c r="F603" s="38" t="s">
        <v>910</v>
      </c>
      <c r="G603" s="38" t="s">
        <v>9</v>
      </c>
      <c r="H603" s="41">
        <v>98</v>
      </c>
      <c r="I603" s="41">
        <v>3959</v>
      </c>
      <c r="J603" s="41">
        <f t="shared" si="9"/>
        <v>3861</v>
      </c>
      <c r="K603" s="38"/>
    </row>
    <row r="604" spans="1:11" x14ac:dyDescent="0.35">
      <c r="A604" s="38">
        <v>860</v>
      </c>
      <c r="B604" s="38" t="s">
        <v>1213</v>
      </c>
      <c r="C604" s="38" t="s">
        <v>911</v>
      </c>
      <c r="D604" s="38" t="s">
        <v>6</v>
      </c>
      <c r="E604" s="38" t="s">
        <v>90</v>
      </c>
      <c r="F604" s="38" t="s">
        <v>910</v>
      </c>
      <c r="G604" s="38" t="s">
        <v>9</v>
      </c>
      <c r="H604" s="41">
        <v>0</v>
      </c>
      <c r="I604" s="41">
        <v>372</v>
      </c>
      <c r="J604" s="41">
        <f t="shared" si="9"/>
        <v>372</v>
      </c>
      <c r="K604" s="38"/>
    </row>
    <row r="605" spans="1:11" x14ac:dyDescent="0.35">
      <c r="A605" s="38">
        <v>201843</v>
      </c>
      <c r="B605" s="38" t="s">
        <v>812</v>
      </c>
      <c r="C605" s="38" t="s">
        <v>912</v>
      </c>
      <c r="D605" s="38" t="s">
        <v>247</v>
      </c>
      <c r="E605" s="38" t="s">
        <v>90</v>
      </c>
      <c r="F605" s="38" t="s">
        <v>186</v>
      </c>
      <c r="G605" s="38" t="s">
        <v>9</v>
      </c>
      <c r="H605" s="41">
        <v>25740</v>
      </c>
      <c r="I605" s="41">
        <v>22384</v>
      </c>
      <c r="J605" s="41">
        <f t="shared" si="9"/>
        <v>-3356</v>
      </c>
      <c r="K605" s="38"/>
    </row>
    <row r="606" spans="1:11" x14ac:dyDescent="0.35">
      <c r="A606" s="38">
        <v>202297</v>
      </c>
      <c r="B606" s="38" t="s">
        <v>304</v>
      </c>
      <c r="C606" s="38" t="s">
        <v>913</v>
      </c>
      <c r="D606" s="38" t="s">
        <v>6</v>
      </c>
      <c r="E606" s="38" t="s">
        <v>123</v>
      </c>
      <c r="F606" s="38" t="s">
        <v>303</v>
      </c>
      <c r="G606" s="38" t="s">
        <v>9</v>
      </c>
      <c r="H606" s="41">
        <v>0</v>
      </c>
      <c r="I606" s="41">
        <v>0</v>
      </c>
      <c r="J606" s="41">
        <f t="shared" si="9"/>
        <v>0</v>
      </c>
      <c r="K606" s="38"/>
    </row>
    <row r="607" spans="1:11" x14ac:dyDescent="0.35">
      <c r="A607" s="38">
        <v>202298</v>
      </c>
      <c r="B607" s="38" t="s">
        <v>914</v>
      </c>
      <c r="C607" s="38" t="s">
        <v>915</v>
      </c>
      <c r="D607" s="38" t="s">
        <v>6</v>
      </c>
      <c r="E607" s="38" t="s">
        <v>189</v>
      </c>
      <c r="F607" s="38" t="s">
        <v>916</v>
      </c>
      <c r="G607" s="38" t="s">
        <v>9</v>
      </c>
      <c r="H607" s="41">
        <v>158</v>
      </c>
      <c r="I607" s="41">
        <v>485</v>
      </c>
      <c r="J607" s="41">
        <f t="shared" si="9"/>
        <v>327</v>
      </c>
      <c r="K607" s="38"/>
    </row>
    <row r="608" spans="1:11" x14ac:dyDescent="0.35">
      <c r="A608" s="38">
        <v>202299</v>
      </c>
      <c r="B608" s="38" t="s">
        <v>1129</v>
      </c>
      <c r="C608" s="38" t="s">
        <v>917</v>
      </c>
      <c r="D608" s="38" t="s">
        <v>6</v>
      </c>
      <c r="E608" s="38" t="s">
        <v>153</v>
      </c>
      <c r="F608" s="38" t="s">
        <v>631</v>
      </c>
      <c r="G608" s="38" t="s">
        <v>9</v>
      </c>
      <c r="H608" s="41">
        <v>397</v>
      </c>
      <c r="I608" s="41">
        <v>0</v>
      </c>
      <c r="J608" s="41">
        <f t="shared" si="9"/>
        <v>-397</v>
      </c>
      <c r="K608" s="38"/>
    </row>
    <row r="609" spans="1:11" x14ac:dyDescent="0.35">
      <c r="A609" s="38">
        <v>202713</v>
      </c>
      <c r="B609" s="38" t="s">
        <v>918</v>
      </c>
      <c r="C609" s="38" t="s">
        <v>919</v>
      </c>
      <c r="D609" s="38" t="s">
        <v>6</v>
      </c>
      <c r="E609" s="38" t="s">
        <v>82</v>
      </c>
      <c r="F609" s="38" t="s">
        <v>166</v>
      </c>
      <c r="G609" s="38" t="s">
        <v>9</v>
      </c>
      <c r="H609" s="41">
        <v>211514</v>
      </c>
      <c r="I609" s="41">
        <v>58053</v>
      </c>
      <c r="J609" s="41">
        <f t="shared" si="9"/>
        <v>-153461</v>
      </c>
      <c r="K609" s="38"/>
    </row>
    <row r="610" spans="1:11" x14ac:dyDescent="0.35">
      <c r="A610" s="38">
        <v>202805</v>
      </c>
      <c r="B610" s="38" t="s">
        <v>187</v>
      </c>
      <c r="C610" s="38" t="s">
        <v>920</v>
      </c>
      <c r="D610" s="38" t="s">
        <v>6</v>
      </c>
      <c r="E610" s="38" t="s">
        <v>189</v>
      </c>
      <c r="F610" s="38" t="s">
        <v>921</v>
      </c>
      <c r="G610" s="38" t="s">
        <v>9</v>
      </c>
      <c r="H610" s="41">
        <v>0</v>
      </c>
      <c r="I610" s="41">
        <v>2071</v>
      </c>
      <c r="J610" s="41">
        <f t="shared" si="9"/>
        <v>2071</v>
      </c>
      <c r="K610" s="38"/>
    </row>
    <row r="611" spans="1:11" x14ac:dyDescent="0.35">
      <c r="A611" s="38">
        <v>202809</v>
      </c>
      <c r="B611" s="38" t="s">
        <v>187</v>
      </c>
      <c r="C611" s="38" t="s">
        <v>922</v>
      </c>
      <c r="D611" s="38" t="s">
        <v>6</v>
      </c>
      <c r="E611" s="38" t="s">
        <v>189</v>
      </c>
      <c r="F611" s="38" t="s">
        <v>921</v>
      </c>
      <c r="G611" s="38" t="s">
        <v>9</v>
      </c>
      <c r="H611" s="41">
        <v>0</v>
      </c>
      <c r="I611" s="41">
        <v>51</v>
      </c>
      <c r="J611" s="41">
        <f t="shared" si="9"/>
        <v>51</v>
      </c>
      <c r="K611" s="38"/>
    </row>
    <row r="612" spans="1:11" x14ac:dyDescent="0.35">
      <c r="A612" s="38">
        <v>202835</v>
      </c>
      <c r="B612" s="38" t="s">
        <v>923</v>
      </c>
      <c r="C612" s="38" t="s">
        <v>924</v>
      </c>
      <c r="D612" s="38" t="s">
        <v>247</v>
      </c>
      <c r="E612" s="38" t="s">
        <v>102</v>
      </c>
      <c r="F612" s="38" t="s">
        <v>340</v>
      </c>
      <c r="G612" s="38" t="s">
        <v>9</v>
      </c>
      <c r="H612" s="41">
        <v>0</v>
      </c>
      <c r="I612" s="41">
        <v>2511</v>
      </c>
      <c r="J612" s="41">
        <f t="shared" si="9"/>
        <v>2511</v>
      </c>
      <c r="K612" s="38"/>
    </row>
    <row r="613" spans="1:11" x14ac:dyDescent="0.35">
      <c r="A613" s="38">
        <v>203005</v>
      </c>
      <c r="B613" s="38" t="s">
        <v>47</v>
      </c>
      <c r="C613" s="38" t="s">
        <v>925</v>
      </c>
      <c r="D613" s="38" t="s">
        <v>6</v>
      </c>
      <c r="E613" s="38" t="s">
        <v>49</v>
      </c>
      <c r="F613" s="38" t="s">
        <v>329</v>
      </c>
      <c r="G613" s="38" t="s">
        <v>9</v>
      </c>
      <c r="H613" s="41">
        <v>342</v>
      </c>
      <c r="I613" s="41">
        <v>20</v>
      </c>
      <c r="J613" s="41">
        <f t="shared" si="9"/>
        <v>-322</v>
      </c>
      <c r="K613" s="38"/>
    </row>
    <row r="614" spans="1:11" x14ac:dyDescent="0.35">
      <c r="A614" s="38">
        <v>203007</v>
      </c>
      <c r="B614" s="38" t="s">
        <v>1129</v>
      </c>
      <c r="C614" s="38" t="s">
        <v>926</v>
      </c>
      <c r="D614" s="38" t="s">
        <v>6</v>
      </c>
      <c r="E614" s="38" t="s">
        <v>90</v>
      </c>
      <c r="F614" s="38" t="s">
        <v>910</v>
      </c>
      <c r="G614" s="38" t="s">
        <v>9</v>
      </c>
      <c r="H614" s="41">
        <v>435</v>
      </c>
      <c r="I614" s="41">
        <v>0</v>
      </c>
      <c r="J614" s="41">
        <f t="shared" si="9"/>
        <v>-435</v>
      </c>
      <c r="K614" s="38"/>
    </row>
    <row r="615" spans="1:11" x14ac:dyDescent="0.35">
      <c r="A615" s="38">
        <v>203014</v>
      </c>
      <c r="B615" s="38" t="s">
        <v>194</v>
      </c>
      <c r="C615" s="38" t="s">
        <v>927</v>
      </c>
      <c r="D615" s="38" t="s">
        <v>6</v>
      </c>
      <c r="E615" s="38" t="s">
        <v>196</v>
      </c>
      <c r="F615" s="38" t="s">
        <v>197</v>
      </c>
      <c r="G615" s="38" t="s">
        <v>9</v>
      </c>
      <c r="H615" s="41">
        <v>0</v>
      </c>
      <c r="I615" s="41">
        <v>0</v>
      </c>
      <c r="J615" s="41">
        <f t="shared" si="9"/>
        <v>0</v>
      </c>
      <c r="K615" s="38"/>
    </row>
    <row r="616" spans="1:11" x14ac:dyDescent="0.35">
      <c r="A616" s="38">
        <v>203188</v>
      </c>
      <c r="B616" s="38" t="s">
        <v>753</v>
      </c>
      <c r="C616" s="38" t="s">
        <v>928</v>
      </c>
      <c r="D616" s="38" t="s">
        <v>6</v>
      </c>
      <c r="E616" s="38" t="s">
        <v>67</v>
      </c>
      <c r="F616" s="38" t="s">
        <v>238</v>
      </c>
      <c r="G616" s="38" t="s">
        <v>9</v>
      </c>
      <c r="H616" s="41">
        <v>11984</v>
      </c>
      <c r="I616" s="41">
        <v>3320</v>
      </c>
      <c r="J616" s="41">
        <f t="shared" si="9"/>
        <v>-8664</v>
      </c>
      <c r="K616" s="38"/>
    </row>
    <row r="617" spans="1:11" x14ac:dyDescent="0.35">
      <c r="A617" s="38">
        <v>203201</v>
      </c>
      <c r="B617" s="38" t="s">
        <v>914</v>
      </c>
      <c r="C617" s="38" t="s">
        <v>399</v>
      </c>
      <c r="D617" s="38" t="s">
        <v>247</v>
      </c>
      <c r="E617" s="38" t="s">
        <v>189</v>
      </c>
      <c r="F617" s="38" t="s">
        <v>916</v>
      </c>
      <c r="G617" s="38" t="s">
        <v>9</v>
      </c>
      <c r="H617" s="41">
        <v>0</v>
      </c>
      <c r="I617" s="41">
        <v>254</v>
      </c>
      <c r="J617" s="41">
        <f t="shared" si="9"/>
        <v>254</v>
      </c>
      <c r="K617" s="38"/>
    </row>
    <row r="618" spans="1:11" x14ac:dyDescent="0.35">
      <c r="A618" s="38">
        <v>203399</v>
      </c>
      <c r="B618" s="38" t="s">
        <v>929</v>
      </c>
      <c r="C618" s="38" t="s">
        <v>929</v>
      </c>
      <c r="D618" s="38" t="s">
        <v>6</v>
      </c>
      <c r="E618" s="38" t="s">
        <v>45</v>
      </c>
      <c r="F618" s="38" t="s">
        <v>658</v>
      </c>
      <c r="G618" s="38" t="s">
        <v>9</v>
      </c>
      <c r="H618" s="41">
        <v>35884</v>
      </c>
      <c r="I618" s="41">
        <v>19734</v>
      </c>
      <c r="J618" s="41">
        <f t="shared" si="9"/>
        <v>-16150</v>
      </c>
      <c r="K618" s="38"/>
    </row>
    <row r="619" spans="1:11" x14ac:dyDescent="0.35">
      <c r="A619" s="38">
        <v>203743</v>
      </c>
      <c r="B619" s="38" t="s">
        <v>930</v>
      </c>
      <c r="C619" s="38" t="s">
        <v>1082</v>
      </c>
      <c r="D619" s="38" t="s">
        <v>6</v>
      </c>
      <c r="E619" s="38" t="s">
        <v>73</v>
      </c>
      <c r="F619" s="38" t="s">
        <v>931</v>
      </c>
      <c r="G619" s="38" t="s">
        <v>9</v>
      </c>
      <c r="H619" s="41">
        <v>0</v>
      </c>
      <c r="I619" s="41">
        <v>1396</v>
      </c>
      <c r="J619" s="41">
        <f t="shared" si="9"/>
        <v>1396</v>
      </c>
      <c r="K619" s="38"/>
    </row>
    <row r="620" spans="1:11" x14ac:dyDescent="0.35">
      <c r="A620" s="38">
        <v>203763</v>
      </c>
      <c r="B620" s="38" t="s">
        <v>1083</v>
      </c>
      <c r="C620" s="38" t="s">
        <v>932</v>
      </c>
      <c r="D620" s="38" t="s">
        <v>6</v>
      </c>
      <c r="E620" s="38" t="s">
        <v>61</v>
      </c>
      <c r="F620" s="38" t="s">
        <v>383</v>
      </c>
      <c r="G620" s="38" t="s">
        <v>9</v>
      </c>
      <c r="H620" s="41">
        <v>163</v>
      </c>
      <c r="I620" s="41">
        <v>1147</v>
      </c>
      <c r="J620" s="41">
        <f t="shared" si="9"/>
        <v>984</v>
      </c>
      <c r="K620" s="38"/>
    </row>
    <row r="621" spans="1:11" x14ac:dyDescent="0.35">
      <c r="A621" s="38">
        <v>203917</v>
      </c>
      <c r="B621" s="38" t="s">
        <v>933</v>
      </c>
      <c r="C621" s="38" t="s">
        <v>934</v>
      </c>
      <c r="D621" s="38" t="s">
        <v>6</v>
      </c>
      <c r="E621" s="38" t="s">
        <v>90</v>
      </c>
      <c r="F621" s="38" t="s">
        <v>254</v>
      </c>
      <c r="G621" s="38" t="s">
        <v>9</v>
      </c>
      <c r="H621" s="41">
        <v>258186</v>
      </c>
      <c r="I621" s="41">
        <v>57933</v>
      </c>
      <c r="J621" s="41">
        <f t="shared" si="9"/>
        <v>-200253</v>
      </c>
      <c r="K621" s="38"/>
    </row>
    <row r="622" spans="1:11" x14ac:dyDescent="0.35">
      <c r="A622" s="38">
        <v>204052</v>
      </c>
      <c r="B622" s="38" t="s">
        <v>935</v>
      </c>
      <c r="C622" s="38" t="s">
        <v>936</v>
      </c>
      <c r="D622" s="38" t="s">
        <v>6</v>
      </c>
      <c r="E622" s="38" t="s">
        <v>82</v>
      </c>
      <c r="F622" s="38" t="s">
        <v>937</v>
      </c>
      <c r="G622" s="38" t="s">
        <v>9</v>
      </c>
      <c r="H622" s="41">
        <v>0</v>
      </c>
      <c r="I622" s="41">
        <v>1789</v>
      </c>
      <c r="J622" s="41">
        <f t="shared" si="9"/>
        <v>1789</v>
      </c>
      <c r="K622" s="38"/>
    </row>
    <row r="623" spans="1:11" x14ac:dyDescent="0.35">
      <c r="A623" s="38">
        <v>204053</v>
      </c>
      <c r="B623" s="38" t="s">
        <v>935</v>
      </c>
      <c r="C623" s="38" t="s">
        <v>938</v>
      </c>
      <c r="D623" s="38" t="s">
        <v>6</v>
      </c>
      <c r="E623" s="38" t="s">
        <v>82</v>
      </c>
      <c r="F623" s="38" t="s">
        <v>937</v>
      </c>
      <c r="G623" s="38" t="s">
        <v>9</v>
      </c>
      <c r="H623" s="41">
        <v>0</v>
      </c>
      <c r="I623" s="41">
        <v>0</v>
      </c>
      <c r="J623" s="41">
        <f t="shared" si="9"/>
        <v>0</v>
      </c>
      <c r="K623" s="38"/>
    </row>
    <row r="624" spans="1:11" x14ac:dyDescent="0.35">
      <c r="A624" s="38">
        <v>204256</v>
      </c>
      <c r="B624" s="38" t="s">
        <v>939</v>
      </c>
      <c r="C624" s="38" t="s">
        <v>940</v>
      </c>
      <c r="D624" s="38" t="s">
        <v>253</v>
      </c>
      <c r="E624" s="38" t="s">
        <v>67</v>
      </c>
      <c r="F624" s="38" t="s">
        <v>238</v>
      </c>
      <c r="G624" s="38" t="s">
        <v>941</v>
      </c>
      <c r="H624" s="41">
        <v>5349</v>
      </c>
      <c r="I624" s="41">
        <v>58897</v>
      </c>
      <c r="J624" s="41">
        <f t="shared" si="9"/>
        <v>53548</v>
      </c>
      <c r="K624" s="38"/>
    </row>
    <row r="625" spans="1:11" x14ac:dyDescent="0.35">
      <c r="A625" s="38">
        <v>204726</v>
      </c>
      <c r="B625" s="38" t="s">
        <v>315</v>
      </c>
      <c r="C625" s="38" t="s">
        <v>942</v>
      </c>
      <c r="D625" s="38" t="s">
        <v>6</v>
      </c>
      <c r="E625" s="38" t="s">
        <v>90</v>
      </c>
      <c r="F625" s="38" t="s">
        <v>317</v>
      </c>
      <c r="G625" s="38" t="s">
        <v>9</v>
      </c>
      <c r="H625" s="41">
        <v>0</v>
      </c>
      <c r="I625" s="41">
        <v>23051</v>
      </c>
      <c r="J625" s="41">
        <f t="shared" si="9"/>
        <v>23051</v>
      </c>
      <c r="K625" s="38"/>
    </row>
    <row r="626" spans="1:11" x14ac:dyDescent="0.35">
      <c r="A626" s="38">
        <v>204841</v>
      </c>
      <c r="B626" s="38" t="s">
        <v>1174</v>
      </c>
      <c r="C626" s="38" t="s">
        <v>943</v>
      </c>
      <c r="D626" s="38" t="s">
        <v>6</v>
      </c>
      <c r="E626" s="38" t="s">
        <v>67</v>
      </c>
      <c r="F626" s="38" t="s">
        <v>944</v>
      </c>
      <c r="G626" s="38" t="s">
        <v>9</v>
      </c>
      <c r="H626" s="41">
        <v>95</v>
      </c>
      <c r="I626" s="41">
        <v>4402</v>
      </c>
      <c r="J626" s="41">
        <f t="shared" si="9"/>
        <v>4307</v>
      </c>
      <c r="K626" s="38"/>
    </row>
    <row r="627" spans="1:11" x14ac:dyDescent="0.35">
      <c r="A627" s="38">
        <v>204842</v>
      </c>
      <c r="B627" s="38" t="s">
        <v>1174</v>
      </c>
      <c r="C627" s="38" t="s">
        <v>945</v>
      </c>
      <c r="D627" s="38" t="s">
        <v>6</v>
      </c>
      <c r="E627" s="38" t="s">
        <v>67</v>
      </c>
      <c r="F627" s="38" t="s">
        <v>944</v>
      </c>
      <c r="G627" s="38" t="s">
        <v>9</v>
      </c>
      <c r="H627" s="41">
        <v>0</v>
      </c>
      <c r="I627" s="41">
        <v>0</v>
      </c>
      <c r="J627" s="41">
        <f t="shared" si="9"/>
        <v>0</v>
      </c>
      <c r="K627" s="38"/>
    </row>
    <row r="628" spans="1:11" x14ac:dyDescent="0.35">
      <c r="A628" s="38">
        <v>204881</v>
      </c>
      <c r="B628" s="38" t="s">
        <v>433</v>
      </c>
      <c r="C628" s="38" t="s">
        <v>946</v>
      </c>
      <c r="D628" s="38" t="s">
        <v>6</v>
      </c>
      <c r="E628" s="38" t="s">
        <v>82</v>
      </c>
      <c r="F628" s="38" t="s">
        <v>435</v>
      </c>
      <c r="G628" s="38" t="s">
        <v>9</v>
      </c>
      <c r="H628" s="41">
        <v>60393</v>
      </c>
      <c r="I628" s="41">
        <v>9541</v>
      </c>
      <c r="J628" s="41">
        <f t="shared" si="9"/>
        <v>-50852</v>
      </c>
      <c r="K628" s="38"/>
    </row>
    <row r="629" spans="1:11" x14ac:dyDescent="0.35">
      <c r="A629" s="38">
        <v>204948</v>
      </c>
      <c r="B629" s="38" t="s">
        <v>330</v>
      </c>
      <c r="C629" s="38" t="s">
        <v>947</v>
      </c>
      <c r="D629" s="38" t="s">
        <v>6</v>
      </c>
      <c r="E629" s="38" t="s">
        <v>82</v>
      </c>
      <c r="F629" s="38" t="s">
        <v>332</v>
      </c>
      <c r="G629" s="38" t="s">
        <v>9</v>
      </c>
      <c r="H629" s="41">
        <v>29018</v>
      </c>
      <c r="I629" s="41">
        <v>14225</v>
      </c>
      <c r="J629" s="41">
        <f t="shared" si="9"/>
        <v>-14793</v>
      </c>
      <c r="K629" s="38"/>
    </row>
    <row r="630" spans="1:11" x14ac:dyDescent="0.35">
      <c r="A630" s="38">
        <v>205002</v>
      </c>
      <c r="B630" s="38" t="s">
        <v>948</v>
      </c>
      <c r="C630" s="38" t="s">
        <v>948</v>
      </c>
      <c r="D630" s="38" t="s">
        <v>253</v>
      </c>
      <c r="E630" s="38" t="s">
        <v>90</v>
      </c>
      <c r="F630" s="38" t="s">
        <v>535</v>
      </c>
      <c r="G630" s="38" t="s">
        <v>9</v>
      </c>
      <c r="H630" s="41">
        <v>30</v>
      </c>
      <c r="I630" s="41">
        <v>1160</v>
      </c>
      <c r="J630" s="41">
        <f t="shared" si="9"/>
        <v>1130</v>
      </c>
      <c r="K630" s="38"/>
    </row>
    <row r="631" spans="1:11" x14ac:dyDescent="0.35">
      <c r="A631" s="38">
        <v>205175</v>
      </c>
      <c r="B631" s="38" t="s">
        <v>1129</v>
      </c>
      <c r="C631" s="38" t="s">
        <v>949</v>
      </c>
      <c r="D631" s="38" t="s">
        <v>6</v>
      </c>
      <c r="E631" s="38" t="s">
        <v>31</v>
      </c>
      <c r="F631" s="38" t="s">
        <v>376</v>
      </c>
      <c r="G631" s="38" t="s">
        <v>9</v>
      </c>
      <c r="H631" s="41">
        <v>9910</v>
      </c>
      <c r="I631" s="41">
        <v>3064</v>
      </c>
      <c r="J631" s="41">
        <f t="shared" si="9"/>
        <v>-6846</v>
      </c>
      <c r="K631" s="38"/>
    </row>
    <row r="632" spans="1:11" x14ac:dyDescent="0.35">
      <c r="A632" s="38">
        <v>205193</v>
      </c>
      <c r="B632" s="38" t="s">
        <v>950</v>
      </c>
      <c r="C632" s="38" t="s">
        <v>951</v>
      </c>
      <c r="D632" s="38" t="s">
        <v>253</v>
      </c>
      <c r="E632" s="38" t="s">
        <v>90</v>
      </c>
      <c r="F632" s="38" t="s">
        <v>535</v>
      </c>
      <c r="G632" s="38" t="s">
        <v>9</v>
      </c>
      <c r="H632" s="41">
        <v>1106</v>
      </c>
      <c r="I632" s="41">
        <v>1813</v>
      </c>
      <c r="J632" s="41">
        <f t="shared" si="9"/>
        <v>707</v>
      </c>
      <c r="K632" s="38"/>
    </row>
    <row r="633" spans="1:11" x14ac:dyDescent="0.35">
      <c r="A633" s="38">
        <v>205221</v>
      </c>
      <c r="B633" s="38" t="s">
        <v>1155</v>
      </c>
      <c r="C633" s="38" t="s">
        <v>952</v>
      </c>
      <c r="D633" s="38" t="s">
        <v>6</v>
      </c>
      <c r="E633" s="38" t="s">
        <v>102</v>
      </c>
      <c r="F633" s="38" t="s">
        <v>340</v>
      </c>
      <c r="G633" s="38" t="s">
        <v>9</v>
      </c>
      <c r="H633" s="41">
        <v>4</v>
      </c>
      <c r="I633" s="41">
        <v>0</v>
      </c>
      <c r="J633" s="41">
        <f t="shared" si="9"/>
        <v>-4</v>
      </c>
      <c r="K633" s="38"/>
    </row>
    <row r="634" spans="1:11" x14ac:dyDescent="0.35">
      <c r="A634" s="38">
        <v>205316</v>
      </c>
      <c r="B634" s="38" t="s">
        <v>953</v>
      </c>
      <c r="C634" s="38" t="s">
        <v>953</v>
      </c>
      <c r="D634" s="38" t="s">
        <v>310</v>
      </c>
      <c r="E634" s="38" t="s">
        <v>153</v>
      </c>
      <c r="F634" s="38" t="s">
        <v>344</v>
      </c>
      <c r="G634" s="38" t="s">
        <v>954</v>
      </c>
      <c r="H634" s="41">
        <v>210920</v>
      </c>
      <c r="I634" s="41">
        <v>183147</v>
      </c>
      <c r="J634" s="41">
        <f t="shared" si="9"/>
        <v>-27773</v>
      </c>
      <c r="K634" s="38" t="s">
        <v>1106</v>
      </c>
    </row>
    <row r="635" spans="1:11" x14ac:dyDescent="0.35">
      <c r="A635" s="38">
        <v>205634</v>
      </c>
      <c r="B635" s="38" t="s">
        <v>955</v>
      </c>
      <c r="C635" s="38" t="s">
        <v>955</v>
      </c>
      <c r="D635" s="38" t="s">
        <v>310</v>
      </c>
      <c r="E635" s="38" t="s">
        <v>82</v>
      </c>
      <c r="F635" s="38" t="s">
        <v>454</v>
      </c>
      <c r="G635" s="38" t="s">
        <v>9</v>
      </c>
      <c r="H635" s="41">
        <v>140838</v>
      </c>
      <c r="I635" s="41">
        <v>132143</v>
      </c>
      <c r="J635" s="41">
        <f t="shared" si="9"/>
        <v>-8695</v>
      </c>
      <c r="K635" s="38"/>
    </row>
    <row r="636" spans="1:11" x14ac:dyDescent="0.35">
      <c r="A636" s="38">
        <v>205651</v>
      </c>
      <c r="B636" s="38" t="s">
        <v>480</v>
      </c>
      <c r="C636" s="38" t="s">
        <v>956</v>
      </c>
      <c r="D636" s="38" t="s">
        <v>6</v>
      </c>
      <c r="E636" s="38" t="s">
        <v>31</v>
      </c>
      <c r="F636" s="38" t="s">
        <v>484</v>
      </c>
      <c r="G636" s="38" t="s">
        <v>9</v>
      </c>
      <c r="H636" s="41">
        <v>72</v>
      </c>
      <c r="I636" s="41">
        <v>5265</v>
      </c>
      <c r="J636" s="41">
        <f t="shared" si="9"/>
        <v>5193</v>
      </c>
      <c r="K636" s="38"/>
    </row>
    <row r="637" spans="1:11" x14ac:dyDescent="0.35">
      <c r="A637" s="38">
        <v>205652</v>
      </c>
      <c r="B637" s="38" t="s">
        <v>1131</v>
      </c>
      <c r="C637" s="38" t="s">
        <v>957</v>
      </c>
      <c r="D637" s="38" t="s">
        <v>6</v>
      </c>
      <c r="E637" s="38" t="s">
        <v>97</v>
      </c>
      <c r="F637" s="38" t="s">
        <v>98</v>
      </c>
      <c r="G637" s="38" t="s">
        <v>9</v>
      </c>
      <c r="H637" s="41">
        <v>85011</v>
      </c>
      <c r="I637" s="41">
        <v>18231</v>
      </c>
      <c r="J637" s="41">
        <f t="shared" si="9"/>
        <v>-66780</v>
      </c>
      <c r="K637" s="38"/>
    </row>
    <row r="638" spans="1:11" x14ac:dyDescent="0.35">
      <c r="A638" s="38">
        <v>205665</v>
      </c>
      <c r="B638" s="38" t="s">
        <v>1214</v>
      </c>
      <c r="C638" s="38" t="s">
        <v>958</v>
      </c>
      <c r="D638" s="38" t="s">
        <v>6</v>
      </c>
      <c r="E638" s="38" t="s">
        <v>82</v>
      </c>
      <c r="F638" s="38" t="s">
        <v>937</v>
      </c>
      <c r="G638" s="38" t="s">
        <v>9</v>
      </c>
      <c r="H638" s="41">
        <v>46</v>
      </c>
      <c r="I638" s="41">
        <v>218</v>
      </c>
      <c r="J638" s="41">
        <f t="shared" si="9"/>
        <v>172</v>
      </c>
      <c r="K638" s="38"/>
    </row>
    <row r="639" spans="1:11" x14ac:dyDescent="0.35">
      <c r="A639" s="38">
        <v>205685</v>
      </c>
      <c r="B639" s="38" t="s">
        <v>1129</v>
      </c>
      <c r="C639" s="38" t="s">
        <v>959</v>
      </c>
      <c r="D639" s="38" t="s">
        <v>6</v>
      </c>
      <c r="E639" s="38" t="s">
        <v>14</v>
      </c>
      <c r="F639" s="38" t="s">
        <v>960</v>
      </c>
      <c r="G639" s="38" t="s">
        <v>9</v>
      </c>
      <c r="H639" s="41">
        <v>9</v>
      </c>
      <c r="I639" s="41">
        <v>1321</v>
      </c>
      <c r="J639" s="41">
        <f t="shared" si="9"/>
        <v>1312</v>
      </c>
      <c r="K639" s="38"/>
    </row>
    <row r="640" spans="1:11" x14ac:dyDescent="0.35">
      <c r="A640" s="38">
        <v>205791</v>
      </c>
      <c r="B640" s="38" t="s">
        <v>194</v>
      </c>
      <c r="C640" s="38" t="s">
        <v>961</v>
      </c>
      <c r="D640" s="38" t="s">
        <v>6</v>
      </c>
      <c r="E640" s="38" t="s">
        <v>196</v>
      </c>
      <c r="F640" s="38" t="s">
        <v>197</v>
      </c>
      <c r="G640" s="38" t="s">
        <v>9</v>
      </c>
      <c r="H640" s="41">
        <v>38</v>
      </c>
      <c r="I640" s="41">
        <v>394</v>
      </c>
      <c r="J640" s="41">
        <f t="shared" si="9"/>
        <v>356</v>
      </c>
      <c r="K640" s="38"/>
    </row>
    <row r="641" spans="1:11" x14ac:dyDescent="0.35">
      <c r="A641" s="38">
        <v>205800</v>
      </c>
      <c r="B641" s="38" t="s">
        <v>264</v>
      </c>
      <c r="C641" s="38" t="s">
        <v>962</v>
      </c>
      <c r="D641" s="38" t="s">
        <v>6</v>
      </c>
      <c r="E641" s="38" t="s">
        <v>61</v>
      </c>
      <c r="F641" s="38" t="s">
        <v>266</v>
      </c>
      <c r="G641" s="38" t="s">
        <v>9</v>
      </c>
      <c r="H641" s="41">
        <v>0</v>
      </c>
      <c r="I641" s="41">
        <v>0</v>
      </c>
      <c r="J641" s="41">
        <f t="shared" si="9"/>
        <v>0</v>
      </c>
      <c r="K641" s="38"/>
    </row>
    <row r="642" spans="1:11" x14ac:dyDescent="0.35">
      <c r="A642" s="38">
        <v>205805</v>
      </c>
      <c r="B642" s="38" t="s">
        <v>1215</v>
      </c>
      <c r="C642" s="38" t="s">
        <v>963</v>
      </c>
      <c r="D642" s="38" t="s">
        <v>6</v>
      </c>
      <c r="E642" s="38" t="s">
        <v>73</v>
      </c>
      <c r="F642" s="38" t="s">
        <v>157</v>
      </c>
      <c r="G642" s="38" t="s">
        <v>9</v>
      </c>
      <c r="H642" s="41">
        <v>3</v>
      </c>
      <c r="I642" s="41">
        <v>0</v>
      </c>
      <c r="J642" s="41">
        <f t="shared" si="9"/>
        <v>-3</v>
      </c>
      <c r="K642" s="38"/>
    </row>
    <row r="643" spans="1:11" x14ac:dyDescent="0.35">
      <c r="A643" s="38">
        <v>205808</v>
      </c>
      <c r="B643" s="38" t="s">
        <v>351</v>
      </c>
      <c r="C643" s="38" t="s">
        <v>964</v>
      </c>
      <c r="D643" s="38" t="s">
        <v>6</v>
      </c>
      <c r="E643" s="38" t="s">
        <v>28</v>
      </c>
      <c r="F643" s="38" t="s">
        <v>94</v>
      </c>
      <c r="G643" s="38" t="s">
        <v>9</v>
      </c>
      <c r="H643" s="41">
        <v>20</v>
      </c>
      <c r="I643" s="41">
        <v>1194</v>
      </c>
      <c r="J643" s="41">
        <f t="shared" si="9"/>
        <v>1174</v>
      </c>
      <c r="K643" s="38"/>
    </row>
    <row r="644" spans="1:11" x14ac:dyDescent="0.35">
      <c r="A644" s="38">
        <v>205887</v>
      </c>
      <c r="B644" s="38" t="s">
        <v>1034</v>
      </c>
      <c r="C644" s="38" t="s">
        <v>1057</v>
      </c>
      <c r="D644" s="38" t="s">
        <v>6</v>
      </c>
      <c r="E644" s="38" t="s">
        <v>90</v>
      </c>
      <c r="F644" s="38" t="s">
        <v>522</v>
      </c>
      <c r="G644" s="38" t="s">
        <v>9</v>
      </c>
      <c r="H644" s="41">
        <v>0</v>
      </c>
      <c r="I644" s="41">
        <v>0</v>
      </c>
      <c r="J644" s="41">
        <f t="shared" si="9"/>
        <v>0</v>
      </c>
      <c r="K644" s="38"/>
    </row>
    <row r="645" spans="1:11" x14ac:dyDescent="0.35">
      <c r="A645" s="38">
        <v>205903</v>
      </c>
      <c r="B645" s="38" t="s">
        <v>1144</v>
      </c>
      <c r="C645" s="38" t="s">
        <v>965</v>
      </c>
      <c r="D645" s="38" t="s">
        <v>6</v>
      </c>
      <c r="E645" s="38" t="s">
        <v>90</v>
      </c>
      <c r="F645" s="38" t="s">
        <v>251</v>
      </c>
      <c r="G645" s="38" t="s">
        <v>9</v>
      </c>
      <c r="H645" s="41">
        <v>119953</v>
      </c>
      <c r="I645" s="41">
        <v>18285</v>
      </c>
      <c r="J645" s="41">
        <f t="shared" si="9"/>
        <v>-101668</v>
      </c>
      <c r="K645" s="38"/>
    </row>
    <row r="646" spans="1:11" x14ac:dyDescent="0.35">
      <c r="A646" s="38">
        <v>206002</v>
      </c>
      <c r="B646" s="38" t="s">
        <v>966</v>
      </c>
      <c r="C646" s="38" t="s">
        <v>967</v>
      </c>
      <c r="D646" s="38" t="s">
        <v>6</v>
      </c>
      <c r="E646" s="38" t="s">
        <v>28</v>
      </c>
      <c r="F646" s="38" t="s">
        <v>159</v>
      </c>
      <c r="G646" s="38" t="s">
        <v>9</v>
      </c>
      <c r="H646" s="41">
        <v>8</v>
      </c>
      <c r="I646" s="41">
        <v>12558</v>
      </c>
      <c r="J646" s="41">
        <f t="shared" ref="J646:J709" si="10">I646-H646</f>
        <v>12550</v>
      </c>
      <c r="K646" s="38"/>
    </row>
    <row r="647" spans="1:11" x14ac:dyDescent="0.35">
      <c r="A647" s="38">
        <v>206045</v>
      </c>
      <c r="B647" s="38" t="s">
        <v>968</v>
      </c>
      <c r="C647" s="38" t="s">
        <v>969</v>
      </c>
      <c r="D647" s="38" t="s">
        <v>247</v>
      </c>
      <c r="E647" s="38" t="s">
        <v>31</v>
      </c>
      <c r="F647" s="38" t="s">
        <v>32</v>
      </c>
      <c r="G647" s="38" t="s">
        <v>9</v>
      </c>
      <c r="H647" s="41">
        <v>1</v>
      </c>
      <c r="I647" s="41">
        <v>1343</v>
      </c>
      <c r="J647" s="41">
        <f t="shared" si="10"/>
        <v>1342</v>
      </c>
      <c r="K647" s="38"/>
    </row>
    <row r="648" spans="1:11" x14ac:dyDescent="0.35">
      <c r="A648" s="38">
        <v>206082</v>
      </c>
      <c r="B648" s="38" t="s">
        <v>1204</v>
      </c>
      <c r="C648" s="38" t="s">
        <v>970</v>
      </c>
      <c r="D648" s="38" t="s">
        <v>6</v>
      </c>
      <c r="E648" s="38" t="s">
        <v>97</v>
      </c>
      <c r="F648" s="38" t="s">
        <v>314</v>
      </c>
      <c r="G648" s="38" t="s">
        <v>9</v>
      </c>
      <c r="H648" s="41">
        <v>0</v>
      </c>
      <c r="I648" s="41">
        <v>2676</v>
      </c>
      <c r="J648" s="41">
        <f t="shared" si="10"/>
        <v>2676</v>
      </c>
      <c r="K648" s="38"/>
    </row>
    <row r="649" spans="1:11" x14ac:dyDescent="0.35">
      <c r="A649" s="38">
        <v>206192</v>
      </c>
      <c r="B649" s="38" t="s">
        <v>1130</v>
      </c>
      <c r="C649" s="38" t="s">
        <v>971</v>
      </c>
      <c r="D649" s="38" t="s">
        <v>6</v>
      </c>
      <c r="E649" s="38" t="s">
        <v>67</v>
      </c>
      <c r="F649" s="38" t="s">
        <v>68</v>
      </c>
      <c r="G649" s="38" t="s">
        <v>9</v>
      </c>
      <c r="H649" s="41">
        <v>0</v>
      </c>
      <c r="I649" s="41">
        <v>0</v>
      </c>
      <c r="J649" s="41">
        <f t="shared" si="10"/>
        <v>0</v>
      </c>
      <c r="K649" s="38"/>
    </row>
    <row r="650" spans="1:11" x14ac:dyDescent="0.35">
      <c r="A650" s="38">
        <v>206197</v>
      </c>
      <c r="B650" s="38" t="s">
        <v>543</v>
      </c>
      <c r="C650" s="38" t="s">
        <v>972</v>
      </c>
      <c r="D650" s="38" t="s">
        <v>268</v>
      </c>
      <c r="E650" s="38" t="s">
        <v>117</v>
      </c>
      <c r="F650" s="38" t="s">
        <v>118</v>
      </c>
      <c r="G650" s="38" t="s">
        <v>9</v>
      </c>
      <c r="H650" s="41">
        <v>9822</v>
      </c>
      <c r="I650" s="41">
        <v>9061</v>
      </c>
      <c r="J650" s="41">
        <f t="shared" si="10"/>
        <v>-761</v>
      </c>
      <c r="K650" s="38"/>
    </row>
    <row r="651" spans="1:11" x14ac:dyDescent="0.35">
      <c r="A651" s="38">
        <v>206229</v>
      </c>
      <c r="B651" s="38" t="s">
        <v>187</v>
      </c>
      <c r="C651" s="38" t="s">
        <v>973</v>
      </c>
      <c r="D651" s="38" t="s">
        <v>6</v>
      </c>
      <c r="E651" s="38" t="s">
        <v>189</v>
      </c>
      <c r="F651" s="38" t="s">
        <v>190</v>
      </c>
      <c r="G651" s="38" t="s">
        <v>9</v>
      </c>
      <c r="H651" s="41">
        <v>14</v>
      </c>
      <c r="I651" s="41">
        <v>0</v>
      </c>
      <c r="J651" s="41">
        <f t="shared" si="10"/>
        <v>-14</v>
      </c>
      <c r="K651" s="38"/>
    </row>
    <row r="652" spans="1:11" x14ac:dyDescent="0.35">
      <c r="A652" s="38">
        <v>206230</v>
      </c>
      <c r="B652" s="38" t="s">
        <v>1129</v>
      </c>
      <c r="C652" s="38" t="s">
        <v>974</v>
      </c>
      <c r="D652" s="38" t="s">
        <v>6</v>
      </c>
      <c r="E652" s="38" t="s">
        <v>153</v>
      </c>
      <c r="F652" s="38" t="s">
        <v>154</v>
      </c>
      <c r="G652" s="38" t="s">
        <v>9</v>
      </c>
      <c r="H652" s="41">
        <v>0</v>
      </c>
      <c r="I652" s="41">
        <v>0</v>
      </c>
      <c r="J652" s="41">
        <f t="shared" si="10"/>
        <v>0</v>
      </c>
      <c r="K652" s="38"/>
    </row>
    <row r="653" spans="1:11" x14ac:dyDescent="0.35">
      <c r="A653" s="38">
        <v>206541</v>
      </c>
      <c r="B653" s="38" t="s">
        <v>975</v>
      </c>
      <c r="C653" s="38" t="s">
        <v>975</v>
      </c>
      <c r="D653" s="38" t="s">
        <v>6</v>
      </c>
      <c r="E653" s="38" t="s">
        <v>73</v>
      </c>
      <c r="F653" s="38" t="s">
        <v>269</v>
      </c>
      <c r="G653" s="38" t="s">
        <v>9</v>
      </c>
      <c r="H653" s="41">
        <v>69</v>
      </c>
      <c r="I653" s="41">
        <v>0</v>
      </c>
      <c r="J653" s="41">
        <f t="shared" si="10"/>
        <v>-69</v>
      </c>
      <c r="K653" s="38"/>
    </row>
    <row r="654" spans="1:11" x14ac:dyDescent="0.35">
      <c r="A654" s="38">
        <v>206924</v>
      </c>
      <c r="B654" s="38" t="s">
        <v>276</v>
      </c>
      <c r="C654" s="38" t="s">
        <v>976</v>
      </c>
      <c r="D654" s="38" t="s">
        <v>6</v>
      </c>
      <c r="E654" s="38" t="s">
        <v>82</v>
      </c>
      <c r="F654" s="38" t="s">
        <v>278</v>
      </c>
      <c r="G654" s="38" t="s">
        <v>9</v>
      </c>
      <c r="H654" s="41">
        <v>41</v>
      </c>
      <c r="I654" s="41">
        <v>0</v>
      </c>
      <c r="J654" s="41">
        <f t="shared" si="10"/>
        <v>-41</v>
      </c>
      <c r="K654" s="38"/>
    </row>
    <row r="655" spans="1:11" x14ac:dyDescent="0.35">
      <c r="A655" s="38">
        <v>206945</v>
      </c>
      <c r="B655" s="38" t="s">
        <v>977</v>
      </c>
      <c r="C655" s="38" t="s">
        <v>978</v>
      </c>
      <c r="D655" s="38" t="s">
        <v>6</v>
      </c>
      <c r="E655" s="38" t="s">
        <v>14</v>
      </c>
      <c r="F655" s="38" t="s">
        <v>291</v>
      </c>
      <c r="G655" s="38" t="s">
        <v>9</v>
      </c>
      <c r="H655" s="41">
        <v>105</v>
      </c>
      <c r="I655" s="41">
        <v>0</v>
      </c>
      <c r="J655" s="41">
        <f t="shared" si="10"/>
        <v>-105</v>
      </c>
      <c r="K655" s="38"/>
    </row>
    <row r="656" spans="1:11" x14ac:dyDescent="0.35">
      <c r="A656" s="38">
        <v>206966</v>
      </c>
      <c r="B656" s="38" t="s">
        <v>95</v>
      </c>
      <c r="C656" s="38" t="s">
        <v>979</v>
      </c>
      <c r="D656" s="38" t="s">
        <v>6</v>
      </c>
      <c r="E656" s="38" t="s">
        <v>97</v>
      </c>
      <c r="F656" s="38" t="s">
        <v>98</v>
      </c>
      <c r="G656" s="38" t="s">
        <v>9</v>
      </c>
      <c r="H656" s="41">
        <v>52</v>
      </c>
      <c r="I656" s="41">
        <v>0</v>
      </c>
      <c r="J656" s="41">
        <f t="shared" si="10"/>
        <v>-52</v>
      </c>
      <c r="K656" s="38"/>
    </row>
    <row r="657" spans="1:11" x14ac:dyDescent="0.35">
      <c r="A657" s="38">
        <v>207004</v>
      </c>
      <c r="B657" s="38" t="s">
        <v>138</v>
      </c>
      <c r="C657" s="38" t="s">
        <v>980</v>
      </c>
      <c r="D657" s="38" t="s">
        <v>6</v>
      </c>
      <c r="E657" s="38" t="s">
        <v>14</v>
      </c>
      <c r="F657" s="38" t="s">
        <v>385</v>
      </c>
      <c r="G657" s="38" t="s">
        <v>9</v>
      </c>
      <c r="H657" s="41">
        <v>75</v>
      </c>
      <c r="I657" s="41">
        <v>3643</v>
      </c>
      <c r="J657" s="41">
        <f t="shared" si="10"/>
        <v>3568</v>
      </c>
      <c r="K657" s="38"/>
    </row>
    <row r="658" spans="1:11" x14ac:dyDescent="0.35">
      <c r="A658" s="38">
        <v>207022</v>
      </c>
      <c r="B658" s="38" t="s">
        <v>1141</v>
      </c>
      <c r="C658" s="38" t="s">
        <v>981</v>
      </c>
      <c r="D658" s="38" t="s">
        <v>6</v>
      </c>
      <c r="E658" s="38" t="s">
        <v>153</v>
      </c>
      <c r="F658" s="38" t="s">
        <v>183</v>
      </c>
      <c r="G658" s="38" t="s">
        <v>9</v>
      </c>
      <c r="H658" s="41">
        <v>2</v>
      </c>
      <c r="I658" s="41">
        <v>0</v>
      </c>
      <c r="J658" s="41">
        <f t="shared" si="10"/>
        <v>-2</v>
      </c>
      <c r="K658" s="38"/>
    </row>
    <row r="659" spans="1:11" x14ac:dyDescent="0.35">
      <c r="A659" s="38">
        <v>207362</v>
      </c>
      <c r="B659" s="38" t="s">
        <v>1151</v>
      </c>
      <c r="C659" s="38" t="s">
        <v>982</v>
      </c>
      <c r="D659" s="38" t="s">
        <v>6</v>
      </c>
      <c r="E659" s="38" t="s">
        <v>202</v>
      </c>
      <c r="F659" s="38" t="s">
        <v>321</v>
      </c>
      <c r="G659" s="38" t="s">
        <v>9</v>
      </c>
      <c r="H659" s="41">
        <v>0</v>
      </c>
      <c r="I659" s="41">
        <v>0</v>
      </c>
      <c r="J659" s="41">
        <f t="shared" si="10"/>
        <v>0</v>
      </c>
      <c r="K659" s="38"/>
    </row>
    <row r="660" spans="1:11" x14ac:dyDescent="0.35">
      <c r="A660" s="38">
        <v>207488</v>
      </c>
      <c r="B660" s="38" t="s">
        <v>1151</v>
      </c>
      <c r="C660" s="38" t="s">
        <v>983</v>
      </c>
      <c r="D660" s="38" t="s">
        <v>6</v>
      </c>
      <c r="E660" s="38" t="s">
        <v>202</v>
      </c>
      <c r="F660" s="38" t="s">
        <v>321</v>
      </c>
      <c r="G660" s="38" t="s">
        <v>9</v>
      </c>
      <c r="H660" s="41">
        <v>0</v>
      </c>
      <c r="I660" s="41">
        <v>0</v>
      </c>
      <c r="J660" s="41">
        <f t="shared" si="10"/>
        <v>0</v>
      </c>
      <c r="K660" s="38"/>
    </row>
    <row r="661" spans="1:11" x14ac:dyDescent="0.35">
      <c r="A661" s="38">
        <v>207522</v>
      </c>
      <c r="B661" s="38" t="s">
        <v>1136</v>
      </c>
      <c r="C661" s="38" t="s">
        <v>984</v>
      </c>
      <c r="D661" s="38" t="s">
        <v>6</v>
      </c>
      <c r="E661" s="38" t="s">
        <v>14</v>
      </c>
      <c r="F661" s="38" t="s">
        <v>150</v>
      </c>
      <c r="G661" s="38" t="s">
        <v>9</v>
      </c>
      <c r="H661" s="41">
        <v>0</v>
      </c>
      <c r="I661" s="41">
        <v>0</v>
      </c>
      <c r="J661" s="41">
        <f t="shared" si="10"/>
        <v>0</v>
      </c>
      <c r="K661" s="38"/>
    </row>
    <row r="662" spans="1:11" x14ac:dyDescent="0.35">
      <c r="A662" s="38">
        <v>207555</v>
      </c>
      <c r="B662" s="38" t="s">
        <v>1216</v>
      </c>
      <c r="C662" s="38" t="s">
        <v>985</v>
      </c>
      <c r="D662" s="38" t="s">
        <v>6</v>
      </c>
      <c r="E662" s="38" t="s">
        <v>45</v>
      </c>
      <c r="F662" s="38" t="s">
        <v>71</v>
      </c>
      <c r="G662" s="38" t="s">
        <v>9</v>
      </c>
      <c r="H662" s="41">
        <v>0</v>
      </c>
      <c r="I662" s="41">
        <v>0</v>
      </c>
      <c r="J662" s="41">
        <f t="shared" si="10"/>
        <v>0</v>
      </c>
      <c r="K662" s="38"/>
    </row>
    <row r="663" spans="1:11" x14ac:dyDescent="0.35">
      <c r="A663" s="38">
        <v>207649</v>
      </c>
      <c r="B663" s="38" t="s">
        <v>986</v>
      </c>
      <c r="C663" s="38" t="s">
        <v>987</v>
      </c>
      <c r="D663" s="38" t="s">
        <v>6</v>
      </c>
      <c r="E663" s="38" t="s">
        <v>82</v>
      </c>
      <c r="F663" s="38" t="s">
        <v>988</v>
      </c>
      <c r="G663" s="38" t="s">
        <v>9</v>
      </c>
      <c r="H663" s="41">
        <v>20</v>
      </c>
      <c r="I663" s="41">
        <v>2075</v>
      </c>
      <c r="J663" s="41">
        <f t="shared" si="10"/>
        <v>2055</v>
      </c>
      <c r="K663" s="38"/>
    </row>
    <row r="664" spans="1:11" x14ac:dyDescent="0.35">
      <c r="A664" s="38">
        <v>207651</v>
      </c>
      <c r="B664" s="38" t="s">
        <v>762</v>
      </c>
      <c r="C664" s="38" t="s">
        <v>989</v>
      </c>
      <c r="D664" s="38" t="s">
        <v>6</v>
      </c>
      <c r="E664" s="38" t="s">
        <v>202</v>
      </c>
      <c r="F664" s="38" t="s">
        <v>683</v>
      </c>
      <c r="G664" s="38" t="s">
        <v>9</v>
      </c>
      <c r="H664" s="41">
        <v>0</v>
      </c>
      <c r="I664" s="41">
        <v>0</v>
      </c>
      <c r="J664" s="41">
        <f t="shared" si="10"/>
        <v>0</v>
      </c>
      <c r="K664" s="38"/>
    </row>
    <row r="665" spans="1:11" x14ac:dyDescent="0.35">
      <c r="A665" s="38">
        <v>207654</v>
      </c>
      <c r="B665" s="38" t="s">
        <v>455</v>
      </c>
      <c r="C665" s="38" t="s">
        <v>990</v>
      </c>
      <c r="D665" s="38" t="s">
        <v>6</v>
      </c>
      <c r="E665" s="38" t="s">
        <v>196</v>
      </c>
      <c r="F665" s="38" t="s">
        <v>457</v>
      </c>
      <c r="G665" s="38" t="s">
        <v>9</v>
      </c>
      <c r="H665" s="41">
        <v>2</v>
      </c>
      <c r="I665" s="41">
        <v>113</v>
      </c>
      <c r="J665" s="41">
        <f t="shared" si="10"/>
        <v>111</v>
      </c>
      <c r="K665" s="38"/>
    </row>
    <row r="666" spans="1:11" x14ac:dyDescent="0.35">
      <c r="A666" s="38">
        <v>207662</v>
      </c>
      <c r="B666" s="38" t="s">
        <v>1217</v>
      </c>
      <c r="C666" s="38" t="s">
        <v>991</v>
      </c>
      <c r="D666" s="38" t="s">
        <v>6</v>
      </c>
      <c r="E666" s="38" t="s">
        <v>14</v>
      </c>
      <c r="F666" s="38" t="s">
        <v>19</v>
      </c>
      <c r="G666" s="38" t="s">
        <v>9</v>
      </c>
      <c r="H666" s="41">
        <v>751</v>
      </c>
      <c r="I666" s="41">
        <v>4862</v>
      </c>
      <c r="J666" s="41">
        <f t="shared" si="10"/>
        <v>4111</v>
      </c>
      <c r="K666" s="38"/>
    </row>
    <row r="667" spans="1:11" x14ac:dyDescent="0.35">
      <c r="A667" s="38">
        <v>207663</v>
      </c>
      <c r="B667" s="38" t="s">
        <v>138</v>
      </c>
      <c r="C667" s="38" t="s">
        <v>992</v>
      </c>
      <c r="D667" s="38" t="s">
        <v>6</v>
      </c>
      <c r="E667" s="38" t="s">
        <v>14</v>
      </c>
      <c r="F667" s="38" t="s">
        <v>19</v>
      </c>
      <c r="G667" s="38" t="s">
        <v>9</v>
      </c>
      <c r="H667" s="41">
        <v>17</v>
      </c>
      <c r="I667" s="41">
        <v>0</v>
      </c>
      <c r="J667" s="41">
        <f t="shared" si="10"/>
        <v>-17</v>
      </c>
      <c r="K667" s="38"/>
    </row>
    <row r="668" spans="1:11" x14ac:dyDescent="0.35">
      <c r="A668" s="38">
        <v>207666</v>
      </c>
      <c r="B668" s="38" t="s">
        <v>142</v>
      </c>
      <c r="C668" s="38" t="s">
        <v>993</v>
      </c>
      <c r="D668" s="38" t="s">
        <v>6</v>
      </c>
      <c r="E668" s="38" t="s">
        <v>123</v>
      </c>
      <c r="F668" s="38" t="s">
        <v>143</v>
      </c>
      <c r="G668" s="38" t="s">
        <v>9</v>
      </c>
      <c r="H668" s="41">
        <v>0</v>
      </c>
      <c r="I668" s="41">
        <v>0</v>
      </c>
      <c r="J668" s="41">
        <f t="shared" si="10"/>
        <v>0</v>
      </c>
      <c r="K668" s="38"/>
    </row>
    <row r="669" spans="1:11" x14ac:dyDescent="0.35">
      <c r="A669" s="38">
        <v>207667</v>
      </c>
      <c r="B669" s="38" t="s">
        <v>142</v>
      </c>
      <c r="C669" s="38" t="s">
        <v>994</v>
      </c>
      <c r="D669" s="38" t="s">
        <v>6</v>
      </c>
      <c r="E669" s="38" t="s">
        <v>123</v>
      </c>
      <c r="F669" s="38" t="s">
        <v>143</v>
      </c>
      <c r="G669" s="38" t="s">
        <v>9</v>
      </c>
      <c r="H669" s="41">
        <v>18</v>
      </c>
      <c r="I669" s="41">
        <v>0</v>
      </c>
      <c r="J669" s="41">
        <f t="shared" si="10"/>
        <v>-18</v>
      </c>
      <c r="K669" s="38"/>
    </row>
    <row r="670" spans="1:11" x14ac:dyDescent="0.35">
      <c r="A670" s="38">
        <v>207668</v>
      </c>
      <c r="B670" s="38" t="s">
        <v>142</v>
      </c>
      <c r="C670" s="38" t="s">
        <v>995</v>
      </c>
      <c r="D670" s="38" t="s">
        <v>6</v>
      </c>
      <c r="E670" s="38" t="s">
        <v>123</v>
      </c>
      <c r="F670" s="38" t="s">
        <v>143</v>
      </c>
      <c r="G670" s="38" t="s">
        <v>9</v>
      </c>
      <c r="H670" s="41">
        <v>0</v>
      </c>
      <c r="I670" s="41">
        <v>0</v>
      </c>
      <c r="J670" s="41">
        <f t="shared" si="10"/>
        <v>0</v>
      </c>
      <c r="K670" s="38"/>
    </row>
    <row r="671" spans="1:11" x14ac:dyDescent="0.35">
      <c r="A671" s="38">
        <v>207698</v>
      </c>
      <c r="B671" s="38" t="s">
        <v>1218</v>
      </c>
      <c r="C671" s="38" t="s">
        <v>996</v>
      </c>
      <c r="D671" s="38" t="s">
        <v>6</v>
      </c>
      <c r="E671" s="38" t="s">
        <v>28</v>
      </c>
      <c r="F671" s="38" t="s">
        <v>413</v>
      </c>
      <c r="G671" s="38" t="s">
        <v>9</v>
      </c>
      <c r="H671" s="41">
        <v>1</v>
      </c>
      <c r="I671" s="41">
        <v>0</v>
      </c>
      <c r="J671" s="41">
        <f t="shared" si="10"/>
        <v>-1</v>
      </c>
      <c r="K671" s="38"/>
    </row>
    <row r="672" spans="1:11" x14ac:dyDescent="0.35">
      <c r="A672" s="38">
        <v>208282</v>
      </c>
      <c r="B672" s="38" t="s">
        <v>880</v>
      </c>
      <c r="C672" s="38" t="s">
        <v>997</v>
      </c>
      <c r="D672" s="38" t="s">
        <v>6</v>
      </c>
      <c r="E672" s="38" t="s">
        <v>196</v>
      </c>
      <c r="F672" s="38" t="s">
        <v>882</v>
      </c>
      <c r="G672" s="38" t="s">
        <v>9</v>
      </c>
      <c r="H672" s="41">
        <v>2</v>
      </c>
      <c r="I672" s="41">
        <v>0</v>
      </c>
      <c r="J672" s="41">
        <f t="shared" si="10"/>
        <v>-2</v>
      </c>
      <c r="K672" s="38"/>
    </row>
    <row r="673" spans="1:11" x14ac:dyDescent="0.35">
      <c r="A673" s="38">
        <v>208482</v>
      </c>
      <c r="B673" s="38" t="s">
        <v>1219</v>
      </c>
      <c r="C673" s="38" t="s">
        <v>998</v>
      </c>
      <c r="D673" s="38" t="s">
        <v>6</v>
      </c>
      <c r="E673" s="38" t="s">
        <v>73</v>
      </c>
      <c r="F673" s="38" t="s">
        <v>418</v>
      </c>
      <c r="G673" s="38" t="s">
        <v>9</v>
      </c>
      <c r="H673" s="41">
        <v>207</v>
      </c>
      <c r="I673" s="41">
        <v>0</v>
      </c>
      <c r="J673" s="41">
        <f t="shared" si="10"/>
        <v>-207</v>
      </c>
      <c r="K673" s="38"/>
    </row>
    <row r="674" spans="1:11" x14ac:dyDescent="0.35">
      <c r="A674" s="38">
        <v>208543</v>
      </c>
      <c r="B674" s="38" t="s">
        <v>999</v>
      </c>
      <c r="C674" s="38" t="s">
        <v>1000</v>
      </c>
      <c r="D674" s="38" t="s">
        <v>6</v>
      </c>
      <c r="E674" s="38" t="s">
        <v>45</v>
      </c>
      <c r="F674" s="38" t="s">
        <v>71</v>
      </c>
      <c r="G674" s="38" t="s">
        <v>9</v>
      </c>
      <c r="H674" s="41">
        <v>0</v>
      </c>
      <c r="I674" s="41">
        <v>0</v>
      </c>
      <c r="J674" s="41">
        <f t="shared" si="10"/>
        <v>0</v>
      </c>
      <c r="K674" s="38"/>
    </row>
    <row r="675" spans="1:11" x14ac:dyDescent="0.35">
      <c r="A675" s="38">
        <v>208763</v>
      </c>
      <c r="B675" s="38" t="s">
        <v>1220</v>
      </c>
      <c r="C675" s="38" t="s">
        <v>1001</v>
      </c>
      <c r="D675" s="38" t="s">
        <v>6</v>
      </c>
      <c r="E675" s="38" t="s">
        <v>82</v>
      </c>
      <c r="F675" s="38" t="s">
        <v>988</v>
      </c>
      <c r="G675" s="38" t="s">
        <v>9</v>
      </c>
      <c r="H675" s="41">
        <v>13</v>
      </c>
      <c r="I675" s="41">
        <v>0</v>
      </c>
      <c r="J675" s="41">
        <f t="shared" si="10"/>
        <v>-13</v>
      </c>
      <c r="K675" s="38"/>
    </row>
    <row r="676" spans="1:11" x14ac:dyDescent="0.35">
      <c r="A676" s="38">
        <v>208764</v>
      </c>
      <c r="B676" s="38" t="s">
        <v>1220</v>
      </c>
      <c r="C676" s="38" t="s">
        <v>1002</v>
      </c>
      <c r="D676" s="38" t="s">
        <v>6</v>
      </c>
      <c r="E676" s="38" t="s">
        <v>82</v>
      </c>
      <c r="F676" s="38" t="s">
        <v>988</v>
      </c>
      <c r="G676" s="38" t="s">
        <v>9</v>
      </c>
      <c r="H676" s="41">
        <v>1</v>
      </c>
      <c r="I676" s="41">
        <v>0</v>
      </c>
      <c r="J676" s="41">
        <f t="shared" si="10"/>
        <v>-1</v>
      </c>
      <c r="K676" s="38"/>
    </row>
    <row r="677" spans="1:11" x14ac:dyDescent="0.35">
      <c r="A677" s="38">
        <v>208832</v>
      </c>
      <c r="B677" s="38" t="s">
        <v>843</v>
      </c>
      <c r="C677" s="38" t="s">
        <v>1003</v>
      </c>
      <c r="D677" s="38" t="s">
        <v>6</v>
      </c>
      <c r="E677" s="38" t="s">
        <v>211</v>
      </c>
      <c r="F677" s="38" t="s">
        <v>667</v>
      </c>
      <c r="G677" s="38" t="s">
        <v>9</v>
      </c>
      <c r="H677" s="41">
        <v>18</v>
      </c>
      <c r="I677" s="41">
        <v>0</v>
      </c>
      <c r="J677" s="41">
        <f t="shared" si="10"/>
        <v>-18</v>
      </c>
      <c r="K677" s="38"/>
    </row>
    <row r="678" spans="1:11" x14ac:dyDescent="0.35">
      <c r="A678" s="38">
        <v>208942</v>
      </c>
      <c r="B678" s="38" t="s">
        <v>494</v>
      </c>
      <c r="C678" s="38" t="s">
        <v>1004</v>
      </c>
      <c r="D678" s="38" t="s">
        <v>6</v>
      </c>
      <c r="E678" s="38" t="s">
        <v>90</v>
      </c>
      <c r="F678" s="38" t="s">
        <v>496</v>
      </c>
      <c r="G678" s="38" t="s">
        <v>9</v>
      </c>
      <c r="H678" s="41">
        <v>0</v>
      </c>
      <c r="I678" s="41">
        <v>151</v>
      </c>
      <c r="J678" s="41">
        <f t="shared" si="10"/>
        <v>151</v>
      </c>
      <c r="K678" s="38"/>
    </row>
    <row r="679" spans="1:11" x14ac:dyDescent="0.35">
      <c r="A679" s="38">
        <v>209062</v>
      </c>
      <c r="B679" s="38" t="s">
        <v>1129</v>
      </c>
      <c r="C679" s="38" t="s">
        <v>1005</v>
      </c>
      <c r="D679" s="38" t="s">
        <v>6</v>
      </c>
      <c r="E679" s="38" t="s">
        <v>31</v>
      </c>
      <c r="F679" s="38" t="s">
        <v>376</v>
      </c>
      <c r="G679" s="38" t="s">
        <v>9</v>
      </c>
      <c r="H679" s="41">
        <v>0</v>
      </c>
      <c r="I679" s="41">
        <v>0</v>
      </c>
      <c r="J679" s="41">
        <f t="shared" si="10"/>
        <v>0</v>
      </c>
      <c r="K679" s="38"/>
    </row>
    <row r="680" spans="1:11" x14ac:dyDescent="0.35">
      <c r="A680" s="38">
        <v>209074</v>
      </c>
      <c r="B680" s="38" t="s">
        <v>142</v>
      </c>
      <c r="C680" s="38" t="s">
        <v>1006</v>
      </c>
      <c r="D680" s="38" t="s">
        <v>6</v>
      </c>
      <c r="E680" s="38" t="s">
        <v>123</v>
      </c>
      <c r="F680" s="38" t="s">
        <v>143</v>
      </c>
      <c r="G680" s="38" t="s">
        <v>9</v>
      </c>
      <c r="H680" s="41">
        <v>28253</v>
      </c>
      <c r="I680" s="41">
        <v>4215</v>
      </c>
      <c r="J680" s="41">
        <f t="shared" si="10"/>
        <v>-24038</v>
      </c>
      <c r="K680" s="38"/>
    </row>
    <row r="681" spans="1:11" x14ac:dyDescent="0.35">
      <c r="A681" s="38">
        <v>209722</v>
      </c>
      <c r="B681" s="38" t="s">
        <v>914</v>
      </c>
      <c r="C681" s="38" t="s">
        <v>1007</v>
      </c>
      <c r="D681" s="38" t="s">
        <v>6</v>
      </c>
      <c r="E681" s="38" t="s">
        <v>189</v>
      </c>
      <c r="F681" s="38" t="s">
        <v>916</v>
      </c>
      <c r="G681" s="38" t="s">
        <v>9</v>
      </c>
      <c r="H681" s="41">
        <v>783</v>
      </c>
      <c r="I681" s="41">
        <v>1765</v>
      </c>
      <c r="J681" s="41">
        <f t="shared" si="10"/>
        <v>982</v>
      </c>
      <c r="K681" s="38"/>
    </row>
    <row r="682" spans="1:11" x14ac:dyDescent="0.35">
      <c r="A682" s="38">
        <v>209930</v>
      </c>
      <c r="B682" s="38" t="s">
        <v>416</v>
      </c>
      <c r="C682" s="38" t="s">
        <v>1008</v>
      </c>
      <c r="D682" s="38" t="s">
        <v>6</v>
      </c>
      <c r="E682" s="38" t="s">
        <v>73</v>
      </c>
      <c r="F682" s="38" t="s">
        <v>418</v>
      </c>
      <c r="G682" s="38" t="s">
        <v>9</v>
      </c>
      <c r="H682" s="41">
        <v>463</v>
      </c>
      <c r="I682" s="41">
        <v>0</v>
      </c>
      <c r="J682" s="41">
        <f t="shared" si="10"/>
        <v>-463</v>
      </c>
      <c r="K682" s="38"/>
    </row>
    <row r="683" spans="1:11" x14ac:dyDescent="0.35">
      <c r="A683" s="38">
        <v>209970</v>
      </c>
      <c r="B683" s="38" t="s">
        <v>162</v>
      </c>
      <c r="C683" s="38" t="s">
        <v>1009</v>
      </c>
      <c r="D683" s="38" t="s">
        <v>6</v>
      </c>
      <c r="E683" s="38" t="s">
        <v>82</v>
      </c>
      <c r="F683" s="38" t="s">
        <v>236</v>
      </c>
      <c r="G683" s="38" t="s">
        <v>9</v>
      </c>
      <c r="H683" s="41">
        <v>448</v>
      </c>
      <c r="I683" s="41">
        <v>229</v>
      </c>
      <c r="J683" s="41">
        <f t="shared" si="10"/>
        <v>-219</v>
      </c>
      <c r="K683" s="38"/>
    </row>
    <row r="684" spans="1:11" x14ac:dyDescent="0.35">
      <c r="A684" s="38">
        <v>210139</v>
      </c>
      <c r="B684" s="38" t="s">
        <v>1127</v>
      </c>
      <c r="C684" s="38" t="s">
        <v>1010</v>
      </c>
      <c r="D684" s="38" t="s">
        <v>6</v>
      </c>
      <c r="E684" s="38" t="s">
        <v>14</v>
      </c>
      <c r="F684" s="38" t="s">
        <v>19</v>
      </c>
      <c r="G684" s="38" t="s">
        <v>9</v>
      </c>
      <c r="H684" s="41">
        <v>0</v>
      </c>
      <c r="I684" s="41">
        <v>1007</v>
      </c>
      <c r="J684" s="41">
        <f t="shared" si="10"/>
        <v>1007</v>
      </c>
      <c r="K684" s="38"/>
    </row>
    <row r="685" spans="1:11" x14ac:dyDescent="0.35">
      <c r="A685" s="38">
        <v>210477</v>
      </c>
      <c r="B685" s="38" t="s">
        <v>270</v>
      </c>
      <c r="C685" s="38" t="s">
        <v>1011</v>
      </c>
      <c r="D685" s="38" t="s">
        <v>6</v>
      </c>
      <c r="E685" s="38" t="s">
        <v>73</v>
      </c>
      <c r="F685" s="38" t="s">
        <v>269</v>
      </c>
      <c r="G685" s="38" t="s">
        <v>9</v>
      </c>
      <c r="H685" s="41">
        <v>0</v>
      </c>
      <c r="I685" s="41">
        <v>0</v>
      </c>
      <c r="J685" s="41">
        <f t="shared" si="10"/>
        <v>0</v>
      </c>
      <c r="K685" s="38"/>
    </row>
    <row r="686" spans="1:11" x14ac:dyDescent="0.35">
      <c r="A686" s="38">
        <v>210528</v>
      </c>
      <c r="B686" s="38" t="s">
        <v>1012</v>
      </c>
      <c r="C686" s="38" t="s">
        <v>1013</v>
      </c>
      <c r="D686" s="38" t="s">
        <v>6</v>
      </c>
      <c r="E686" s="38" t="s">
        <v>196</v>
      </c>
      <c r="F686" s="38" t="s">
        <v>1014</v>
      </c>
      <c r="G686" s="38" t="s">
        <v>9</v>
      </c>
      <c r="H686" s="41">
        <v>0</v>
      </c>
      <c r="I686" s="41">
        <v>2667</v>
      </c>
      <c r="J686" s="41">
        <f t="shared" si="10"/>
        <v>2667</v>
      </c>
      <c r="K686" s="38"/>
    </row>
    <row r="687" spans="1:11" x14ac:dyDescent="0.35">
      <c r="A687" s="38">
        <v>210529</v>
      </c>
      <c r="B687" s="38" t="s">
        <v>1012</v>
      </c>
      <c r="C687" s="38" t="s">
        <v>1015</v>
      </c>
      <c r="D687" s="38" t="s">
        <v>6</v>
      </c>
      <c r="E687" s="38" t="s">
        <v>196</v>
      </c>
      <c r="F687" s="38" t="s">
        <v>1014</v>
      </c>
      <c r="G687" s="38" t="s">
        <v>9</v>
      </c>
      <c r="H687" s="41">
        <v>12</v>
      </c>
      <c r="I687" s="41">
        <v>0</v>
      </c>
      <c r="J687" s="41">
        <f t="shared" si="10"/>
        <v>-12</v>
      </c>
      <c r="K687" s="38"/>
    </row>
    <row r="688" spans="1:11" x14ac:dyDescent="0.35">
      <c r="A688" s="38">
        <v>210538</v>
      </c>
      <c r="B688" s="38" t="s">
        <v>138</v>
      </c>
      <c r="C688" s="38" t="s">
        <v>1016</v>
      </c>
      <c r="D688" s="38" t="s">
        <v>6</v>
      </c>
      <c r="E688" s="38" t="s">
        <v>14</v>
      </c>
      <c r="F688" s="38" t="s">
        <v>19</v>
      </c>
      <c r="G688" s="38" t="s">
        <v>9</v>
      </c>
      <c r="H688" s="41">
        <v>0</v>
      </c>
      <c r="I688" s="41">
        <v>0</v>
      </c>
      <c r="J688" s="41">
        <f t="shared" si="10"/>
        <v>0</v>
      </c>
      <c r="K688" s="38"/>
    </row>
    <row r="689" spans="1:11" x14ac:dyDescent="0.35">
      <c r="A689" s="38">
        <v>210543</v>
      </c>
      <c r="B689" s="38" t="s">
        <v>1012</v>
      </c>
      <c r="C689" s="38" t="s">
        <v>1017</v>
      </c>
      <c r="D689" s="38" t="s">
        <v>6</v>
      </c>
      <c r="E689" s="38" t="s">
        <v>196</v>
      </c>
      <c r="F689" s="38" t="s">
        <v>1014</v>
      </c>
      <c r="G689" s="38" t="s">
        <v>9</v>
      </c>
      <c r="H689" s="41">
        <v>0</v>
      </c>
      <c r="I689" s="41">
        <v>0</v>
      </c>
      <c r="J689" s="41">
        <f t="shared" si="10"/>
        <v>0</v>
      </c>
      <c r="K689" s="38"/>
    </row>
    <row r="690" spans="1:11" x14ac:dyDescent="0.35">
      <c r="A690" s="38">
        <v>210587</v>
      </c>
      <c r="B690" s="38" t="s">
        <v>315</v>
      </c>
      <c r="C690" s="38" t="s">
        <v>1018</v>
      </c>
      <c r="D690" s="38" t="s">
        <v>6</v>
      </c>
      <c r="E690" s="38" t="s">
        <v>90</v>
      </c>
      <c r="F690" s="38" t="s">
        <v>701</v>
      </c>
      <c r="G690" s="38" t="s">
        <v>9</v>
      </c>
      <c r="H690" s="41">
        <v>0</v>
      </c>
      <c r="I690" s="41">
        <v>0</v>
      </c>
      <c r="J690" s="41">
        <f t="shared" si="10"/>
        <v>0</v>
      </c>
      <c r="K690" s="38"/>
    </row>
    <row r="691" spans="1:11" x14ac:dyDescent="0.35">
      <c r="A691" s="38">
        <v>210595</v>
      </c>
      <c r="B691" s="38" t="s">
        <v>1074</v>
      </c>
      <c r="C691" s="38" t="s">
        <v>1019</v>
      </c>
      <c r="D691" s="38" t="s">
        <v>6</v>
      </c>
      <c r="E691" s="38" t="s">
        <v>82</v>
      </c>
      <c r="F691" s="38" t="s">
        <v>83</v>
      </c>
      <c r="G691" s="38" t="s">
        <v>9</v>
      </c>
      <c r="H691" s="41">
        <v>221</v>
      </c>
      <c r="I691" s="41">
        <v>18743</v>
      </c>
      <c r="J691" s="41">
        <f t="shared" si="10"/>
        <v>18522</v>
      </c>
      <c r="K691" s="38"/>
    </row>
    <row r="692" spans="1:11" x14ac:dyDescent="0.35">
      <c r="A692" s="38">
        <v>210604</v>
      </c>
      <c r="B692" s="38" t="s">
        <v>1215</v>
      </c>
      <c r="C692" s="38" t="s">
        <v>1020</v>
      </c>
      <c r="D692" s="38" t="s">
        <v>6</v>
      </c>
      <c r="E692" s="38" t="s">
        <v>73</v>
      </c>
      <c r="F692" s="38" t="s">
        <v>157</v>
      </c>
      <c r="G692" s="38" t="s">
        <v>9</v>
      </c>
      <c r="H692" s="41">
        <v>258</v>
      </c>
      <c r="I692" s="41">
        <v>0</v>
      </c>
      <c r="J692" s="41">
        <f t="shared" si="10"/>
        <v>-258</v>
      </c>
      <c r="K692" s="38"/>
    </row>
    <row r="693" spans="1:11" x14ac:dyDescent="0.35">
      <c r="A693" s="38">
        <v>210611</v>
      </c>
      <c r="B693" s="38" t="s">
        <v>351</v>
      </c>
      <c r="C693" s="38" t="s">
        <v>1058</v>
      </c>
      <c r="D693" s="38" t="s">
        <v>6</v>
      </c>
      <c r="E693" s="38" t="s">
        <v>82</v>
      </c>
      <c r="F693" s="38" t="s">
        <v>392</v>
      </c>
      <c r="G693" s="38" t="s">
        <v>9</v>
      </c>
      <c r="H693" s="41">
        <v>0</v>
      </c>
      <c r="I693" s="41">
        <v>0</v>
      </c>
      <c r="J693" s="41">
        <f t="shared" si="10"/>
        <v>0</v>
      </c>
      <c r="K693" s="38"/>
    </row>
    <row r="694" spans="1:11" x14ac:dyDescent="0.35">
      <c r="A694" s="38">
        <v>210698</v>
      </c>
      <c r="B694" s="38" t="s">
        <v>138</v>
      </c>
      <c r="C694" s="38" t="s">
        <v>1059</v>
      </c>
      <c r="D694" s="38" t="s">
        <v>6</v>
      </c>
      <c r="E694" s="38" t="s">
        <v>14</v>
      </c>
      <c r="F694" s="38" t="s">
        <v>150</v>
      </c>
      <c r="G694" s="38" t="s">
        <v>9</v>
      </c>
      <c r="H694" s="41">
        <v>124273</v>
      </c>
      <c r="I694" s="41">
        <v>20516</v>
      </c>
      <c r="J694" s="41">
        <f t="shared" si="10"/>
        <v>-103757</v>
      </c>
      <c r="K694" s="38"/>
    </row>
    <row r="695" spans="1:11" x14ac:dyDescent="0.35">
      <c r="A695" s="38">
        <v>211058</v>
      </c>
      <c r="B695" s="38" t="s">
        <v>330</v>
      </c>
      <c r="C695" s="38" t="s">
        <v>1060</v>
      </c>
      <c r="D695" s="38" t="s">
        <v>6</v>
      </c>
      <c r="E695" s="38" t="s">
        <v>82</v>
      </c>
      <c r="F695" s="38" t="s">
        <v>332</v>
      </c>
      <c r="G695" s="38" t="s">
        <v>9</v>
      </c>
      <c r="H695" s="41">
        <v>0</v>
      </c>
      <c r="I695" s="41">
        <v>0</v>
      </c>
      <c r="J695" s="41">
        <f t="shared" si="10"/>
        <v>0</v>
      </c>
      <c r="K695" s="38"/>
    </row>
    <row r="696" spans="1:11" x14ac:dyDescent="0.35">
      <c r="A696" s="38">
        <v>211078</v>
      </c>
      <c r="B696" s="38" t="s">
        <v>72</v>
      </c>
      <c r="C696" s="38" t="s">
        <v>1061</v>
      </c>
      <c r="D696" s="38" t="s">
        <v>6</v>
      </c>
      <c r="E696" s="38" t="s">
        <v>73</v>
      </c>
      <c r="F696" s="38" t="s">
        <v>74</v>
      </c>
      <c r="G696" s="38" t="s">
        <v>9</v>
      </c>
      <c r="H696" s="41">
        <v>54</v>
      </c>
      <c r="I696" s="41">
        <v>0</v>
      </c>
      <c r="J696" s="41">
        <f t="shared" si="10"/>
        <v>-54</v>
      </c>
      <c r="K696" s="38"/>
    </row>
    <row r="697" spans="1:11" x14ac:dyDescent="0.35">
      <c r="A697" s="38">
        <v>211079</v>
      </c>
      <c r="B697" s="38" t="s">
        <v>72</v>
      </c>
      <c r="C697" s="38" t="s">
        <v>1062</v>
      </c>
      <c r="D697" s="38" t="s">
        <v>6</v>
      </c>
      <c r="E697" s="38" t="s">
        <v>73</v>
      </c>
      <c r="F697" s="38" t="s">
        <v>74</v>
      </c>
      <c r="G697" s="38" t="s">
        <v>9</v>
      </c>
      <c r="H697" s="41">
        <v>0</v>
      </c>
      <c r="I697" s="41">
        <v>0</v>
      </c>
      <c r="J697" s="41">
        <f t="shared" si="10"/>
        <v>0</v>
      </c>
      <c r="K697" s="38"/>
    </row>
    <row r="698" spans="1:11" x14ac:dyDescent="0.35">
      <c r="A698" s="38">
        <v>211080</v>
      </c>
      <c r="B698" s="38" t="s">
        <v>72</v>
      </c>
      <c r="C698" s="38" t="s">
        <v>1063</v>
      </c>
      <c r="D698" s="38" t="s">
        <v>6</v>
      </c>
      <c r="E698" s="38" t="s">
        <v>73</v>
      </c>
      <c r="F698" s="38" t="s">
        <v>74</v>
      </c>
      <c r="G698" s="38" t="s">
        <v>9</v>
      </c>
      <c r="H698" s="41">
        <v>0</v>
      </c>
      <c r="I698" s="41">
        <v>0</v>
      </c>
      <c r="J698" s="41">
        <f t="shared" si="10"/>
        <v>0</v>
      </c>
      <c r="K698" s="38"/>
    </row>
    <row r="699" spans="1:11" x14ac:dyDescent="0.35">
      <c r="A699" s="38">
        <v>211081</v>
      </c>
      <c r="B699" s="38" t="s">
        <v>72</v>
      </c>
      <c r="C699" s="38" t="s">
        <v>1064</v>
      </c>
      <c r="D699" s="38" t="s">
        <v>6</v>
      </c>
      <c r="E699" s="38" t="s">
        <v>73</v>
      </c>
      <c r="F699" s="38" t="s">
        <v>74</v>
      </c>
      <c r="G699" s="38" t="s">
        <v>9</v>
      </c>
      <c r="H699" s="41">
        <v>90</v>
      </c>
      <c r="I699" s="41">
        <v>0</v>
      </c>
      <c r="J699" s="41">
        <f t="shared" si="10"/>
        <v>-90</v>
      </c>
      <c r="K699" s="38"/>
    </row>
    <row r="700" spans="1:11" x14ac:dyDescent="0.35">
      <c r="A700" s="38">
        <v>211082</v>
      </c>
      <c r="B700" s="38" t="s">
        <v>72</v>
      </c>
      <c r="C700" s="38" t="s">
        <v>1065</v>
      </c>
      <c r="D700" s="38" t="s">
        <v>6</v>
      </c>
      <c r="E700" s="38" t="s">
        <v>73</v>
      </c>
      <c r="F700" s="38" t="s">
        <v>74</v>
      </c>
      <c r="G700" s="38" t="s">
        <v>9</v>
      </c>
      <c r="H700" s="41">
        <v>0</v>
      </c>
      <c r="I700" s="41">
        <v>0</v>
      </c>
      <c r="J700" s="41">
        <f t="shared" si="10"/>
        <v>0</v>
      </c>
      <c r="K700" s="38"/>
    </row>
    <row r="701" spans="1:11" x14ac:dyDescent="0.35">
      <c r="A701" s="38">
        <v>211083</v>
      </c>
      <c r="B701" s="38" t="s">
        <v>72</v>
      </c>
      <c r="C701" s="38" t="s">
        <v>1066</v>
      </c>
      <c r="D701" s="38" t="s">
        <v>6</v>
      </c>
      <c r="E701" s="38" t="s">
        <v>73</v>
      </c>
      <c r="F701" s="38" t="s">
        <v>74</v>
      </c>
      <c r="G701" s="38" t="s">
        <v>9</v>
      </c>
      <c r="H701" s="41">
        <v>0</v>
      </c>
      <c r="I701" s="41">
        <v>0</v>
      </c>
      <c r="J701" s="41">
        <f t="shared" si="10"/>
        <v>0</v>
      </c>
      <c r="K701" s="38"/>
    </row>
    <row r="702" spans="1:11" x14ac:dyDescent="0.35">
      <c r="A702" s="38">
        <v>211098</v>
      </c>
      <c r="B702" s="38" t="s">
        <v>1221</v>
      </c>
      <c r="C702" s="38" t="s">
        <v>1089</v>
      </c>
      <c r="D702" s="38" t="s">
        <v>6</v>
      </c>
      <c r="E702" s="38" t="s">
        <v>102</v>
      </c>
      <c r="F702" s="38" t="s">
        <v>103</v>
      </c>
      <c r="G702" s="38" t="s">
        <v>9</v>
      </c>
      <c r="H702" s="41">
        <v>43</v>
      </c>
      <c r="I702" s="41">
        <v>0</v>
      </c>
      <c r="J702" s="41">
        <f t="shared" si="10"/>
        <v>-43</v>
      </c>
      <c r="K702" s="38"/>
    </row>
    <row r="703" spans="1:11" x14ac:dyDescent="0.35">
      <c r="A703" s="38">
        <v>211099</v>
      </c>
      <c r="B703" s="38" t="s">
        <v>1221</v>
      </c>
      <c r="C703" s="38" t="s">
        <v>1090</v>
      </c>
      <c r="D703" s="38" t="s">
        <v>6</v>
      </c>
      <c r="E703" s="38" t="s">
        <v>67</v>
      </c>
      <c r="F703" s="38" t="s">
        <v>234</v>
      </c>
      <c r="G703" s="38" t="s">
        <v>9</v>
      </c>
      <c r="H703" s="41">
        <v>44</v>
      </c>
      <c r="I703" s="41">
        <v>0</v>
      </c>
      <c r="J703" s="41">
        <f t="shared" si="10"/>
        <v>-44</v>
      </c>
      <c r="K703" s="38"/>
    </row>
    <row r="704" spans="1:11" x14ac:dyDescent="0.35">
      <c r="A704" s="38">
        <v>211100</v>
      </c>
      <c r="B704" s="38" t="s">
        <v>1221</v>
      </c>
      <c r="C704" s="38" t="s">
        <v>1091</v>
      </c>
      <c r="D704" s="38" t="s">
        <v>6</v>
      </c>
      <c r="E704" s="38" t="s">
        <v>102</v>
      </c>
      <c r="F704" s="38" t="s">
        <v>229</v>
      </c>
      <c r="G704" s="38" t="s">
        <v>9</v>
      </c>
      <c r="H704" s="41">
        <v>16</v>
      </c>
      <c r="I704" s="41">
        <v>0</v>
      </c>
      <c r="J704" s="41">
        <f t="shared" si="10"/>
        <v>-16</v>
      </c>
      <c r="K704" s="38"/>
    </row>
    <row r="705" spans="1:11" x14ac:dyDescent="0.35">
      <c r="A705" s="38">
        <v>211378</v>
      </c>
      <c r="B705" s="38" t="s">
        <v>416</v>
      </c>
      <c r="C705" s="38" t="s">
        <v>1067</v>
      </c>
      <c r="D705" s="38" t="s">
        <v>6</v>
      </c>
      <c r="E705" s="38" t="s">
        <v>73</v>
      </c>
      <c r="F705" s="38" t="s">
        <v>418</v>
      </c>
      <c r="G705" s="38" t="s">
        <v>9</v>
      </c>
      <c r="H705" s="41">
        <v>272</v>
      </c>
      <c r="I705" s="41">
        <v>0</v>
      </c>
      <c r="J705" s="41">
        <f t="shared" si="10"/>
        <v>-272</v>
      </c>
      <c r="K705" s="38"/>
    </row>
    <row r="706" spans="1:11" x14ac:dyDescent="0.35">
      <c r="A706" s="38">
        <v>212080</v>
      </c>
      <c r="B706" s="38" t="s">
        <v>914</v>
      </c>
      <c r="C706" s="38" t="s">
        <v>1085</v>
      </c>
      <c r="D706" s="38" t="s">
        <v>6</v>
      </c>
      <c r="E706" s="38" t="s">
        <v>189</v>
      </c>
      <c r="F706" s="38" t="s">
        <v>916</v>
      </c>
      <c r="G706" s="38" t="s">
        <v>9</v>
      </c>
      <c r="H706" s="41">
        <v>10</v>
      </c>
      <c r="I706" s="41">
        <v>0</v>
      </c>
      <c r="J706" s="41">
        <f t="shared" si="10"/>
        <v>-10</v>
      </c>
      <c r="K706" s="38"/>
    </row>
    <row r="707" spans="1:11" x14ac:dyDescent="0.35">
      <c r="A707" s="38">
        <v>212782</v>
      </c>
      <c r="B707" s="38" t="s">
        <v>1034</v>
      </c>
      <c r="C707" s="38" t="s">
        <v>1092</v>
      </c>
      <c r="D707" s="38" t="s">
        <v>6</v>
      </c>
      <c r="E707" s="38" t="s">
        <v>90</v>
      </c>
      <c r="F707" s="38" t="s">
        <v>522</v>
      </c>
      <c r="G707" s="38" t="s">
        <v>9</v>
      </c>
      <c r="H707" s="41">
        <v>0</v>
      </c>
      <c r="I707" s="41">
        <v>0</v>
      </c>
      <c r="J707" s="41">
        <f t="shared" si="10"/>
        <v>0</v>
      </c>
      <c r="K707" s="38"/>
    </row>
    <row r="708" spans="1:11" x14ac:dyDescent="0.35">
      <c r="A708" s="38">
        <v>213160</v>
      </c>
      <c r="B708" s="38" t="s">
        <v>1121</v>
      </c>
      <c r="C708" s="38" t="s">
        <v>1086</v>
      </c>
      <c r="D708" s="38" t="s">
        <v>6</v>
      </c>
      <c r="E708" s="38" t="s">
        <v>73</v>
      </c>
      <c r="F708" s="38" t="s">
        <v>931</v>
      </c>
      <c r="G708" s="38" t="s">
        <v>9</v>
      </c>
      <c r="H708" s="41">
        <v>0</v>
      </c>
      <c r="I708" s="41">
        <v>0</v>
      </c>
      <c r="J708" s="41">
        <f t="shared" si="10"/>
        <v>0</v>
      </c>
      <c r="K708" s="38"/>
    </row>
    <row r="709" spans="1:11" x14ac:dyDescent="0.35">
      <c r="A709" s="38">
        <v>213260</v>
      </c>
      <c r="B709" s="38" t="s">
        <v>1084</v>
      </c>
      <c r="C709" s="38" t="s">
        <v>1087</v>
      </c>
      <c r="D709" s="38" t="s">
        <v>6</v>
      </c>
      <c r="E709" s="38" t="s">
        <v>82</v>
      </c>
      <c r="F709" s="38" t="s">
        <v>226</v>
      </c>
      <c r="G709" s="38" t="s">
        <v>9</v>
      </c>
      <c r="H709" s="41">
        <v>0</v>
      </c>
      <c r="I709" s="41">
        <v>0</v>
      </c>
      <c r="J709" s="41">
        <f t="shared" si="10"/>
        <v>0</v>
      </c>
      <c r="K709" s="38"/>
    </row>
    <row r="710" spans="1:11" x14ac:dyDescent="0.35">
      <c r="A710" s="38">
        <v>213500</v>
      </c>
      <c r="B710" s="38" t="s">
        <v>1222</v>
      </c>
      <c r="C710" s="38" t="s">
        <v>1095</v>
      </c>
      <c r="D710" s="38" t="s">
        <v>6</v>
      </c>
      <c r="E710" s="38" t="s">
        <v>196</v>
      </c>
      <c r="F710" s="38" t="s">
        <v>197</v>
      </c>
      <c r="G710" s="38" t="s">
        <v>9</v>
      </c>
      <c r="H710" s="41">
        <v>0</v>
      </c>
      <c r="I710" s="41">
        <v>0</v>
      </c>
      <c r="J710" s="41">
        <f t="shared" ref="J710:J746" si="11">I710-H710</f>
        <v>0</v>
      </c>
      <c r="K710" s="38"/>
    </row>
    <row r="711" spans="1:11" x14ac:dyDescent="0.35">
      <c r="A711" s="38">
        <v>213860</v>
      </c>
      <c r="B711" s="38" t="s">
        <v>12</v>
      </c>
      <c r="C711" s="38" t="s">
        <v>1097</v>
      </c>
      <c r="D711" s="38" t="s">
        <v>6</v>
      </c>
      <c r="E711" s="38" t="s">
        <v>14</v>
      </c>
      <c r="F711" s="38" t="s">
        <v>15</v>
      </c>
      <c r="G711" s="38" t="s">
        <v>9</v>
      </c>
      <c r="H711" s="41">
        <v>510</v>
      </c>
      <c r="I711" s="41">
        <v>0</v>
      </c>
      <c r="J711" s="41">
        <f t="shared" si="11"/>
        <v>-510</v>
      </c>
      <c r="K711" s="38"/>
    </row>
    <row r="712" spans="1:11" x14ac:dyDescent="0.35">
      <c r="A712" s="38">
        <v>214020</v>
      </c>
      <c r="B712" s="38" t="s">
        <v>1223</v>
      </c>
      <c r="C712" s="38" t="s">
        <v>1093</v>
      </c>
      <c r="D712" s="38" t="s">
        <v>6</v>
      </c>
      <c r="E712" s="38" t="s">
        <v>14</v>
      </c>
      <c r="F712" s="38" t="s">
        <v>15</v>
      </c>
      <c r="G712" s="38" t="s">
        <v>9</v>
      </c>
      <c r="H712" s="41">
        <v>52</v>
      </c>
      <c r="I712" s="41">
        <v>0</v>
      </c>
      <c r="J712" s="41">
        <f t="shared" si="11"/>
        <v>-52</v>
      </c>
      <c r="K712" s="38"/>
    </row>
    <row r="713" spans="1:11" x14ac:dyDescent="0.35">
      <c r="A713" s="38">
        <v>215301</v>
      </c>
      <c r="B713" s="38" t="s">
        <v>1134</v>
      </c>
      <c r="C713" s="38" t="s">
        <v>1098</v>
      </c>
      <c r="D713" s="38" t="s">
        <v>6</v>
      </c>
      <c r="E713" s="38" t="s">
        <v>31</v>
      </c>
      <c r="F713" s="38" t="s">
        <v>114</v>
      </c>
      <c r="G713" s="38" t="s">
        <v>9</v>
      </c>
      <c r="H713" s="41">
        <v>0</v>
      </c>
      <c r="I713" s="41">
        <v>0</v>
      </c>
      <c r="J713" s="41">
        <f t="shared" si="11"/>
        <v>0</v>
      </c>
      <c r="K713" s="38"/>
    </row>
    <row r="714" spans="1:11" x14ac:dyDescent="0.35">
      <c r="A714" s="38">
        <v>215541</v>
      </c>
      <c r="B714" s="38" t="s">
        <v>264</v>
      </c>
      <c r="C714" s="38" t="s">
        <v>1099</v>
      </c>
      <c r="D714" s="38" t="s">
        <v>6</v>
      </c>
      <c r="E714" s="38" t="s">
        <v>61</v>
      </c>
      <c r="F714" s="38" t="s">
        <v>266</v>
      </c>
      <c r="G714" s="38" t="s">
        <v>9</v>
      </c>
      <c r="H714" s="41">
        <v>0</v>
      </c>
      <c r="I714" s="41">
        <v>0</v>
      </c>
      <c r="J714" s="41">
        <f t="shared" si="11"/>
        <v>0</v>
      </c>
      <c r="K714" s="38"/>
    </row>
    <row r="715" spans="1:11" x14ac:dyDescent="0.35">
      <c r="A715" s="38">
        <v>215620</v>
      </c>
      <c r="B715" s="38" t="s">
        <v>855</v>
      </c>
      <c r="C715" s="38" t="s">
        <v>1100</v>
      </c>
      <c r="D715" s="38" t="s">
        <v>6</v>
      </c>
      <c r="E715" s="38" t="s">
        <v>73</v>
      </c>
      <c r="F715" s="38" t="s">
        <v>857</v>
      </c>
      <c r="G715" s="38" t="s">
        <v>9</v>
      </c>
      <c r="H715" s="41">
        <v>0</v>
      </c>
      <c r="I715" s="41">
        <v>0</v>
      </c>
      <c r="J715" s="41">
        <f t="shared" si="11"/>
        <v>0</v>
      </c>
      <c r="K715" s="38"/>
    </row>
    <row r="716" spans="1:11" x14ac:dyDescent="0.35">
      <c r="A716" s="38">
        <v>216041</v>
      </c>
      <c r="B716" s="38" t="s">
        <v>1096</v>
      </c>
      <c r="C716" s="38" t="s">
        <v>1096</v>
      </c>
      <c r="D716" s="38" t="s">
        <v>590</v>
      </c>
      <c r="E716" s="38" t="s">
        <v>153</v>
      </c>
      <c r="F716" s="38" t="s">
        <v>507</v>
      </c>
      <c r="G716" s="38" t="s">
        <v>9</v>
      </c>
      <c r="H716" s="41">
        <v>71793</v>
      </c>
      <c r="I716" s="41">
        <v>20589</v>
      </c>
      <c r="J716" s="41">
        <f t="shared" si="11"/>
        <v>-51204</v>
      </c>
      <c r="K716" s="38"/>
    </row>
    <row r="717" spans="1:11" x14ac:dyDescent="0.35">
      <c r="A717" s="38">
        <v>216381</v>
      </c>
      <c r="B717" s="38" t="s">
        <v>1159</v>
      </c>
      <c r="C717" s="38" t="s">
        <v>1103</v>
      </c>
      <c r="D717" s="38" t="s">
        <v>6</v>
      </c>
      <c r="E717" s="38" t="s">
        <v>117</v>
      </c>
      <c r="F717" s="38" t="s">
        <v>356</v>
      </c>
      <c r="G717" s="38" t="s">
        <v>9</v>
      </c>
      <c r="H717" s="41">
        <v>149</v>
      </c>
      <c r="I717" s="41">
        <v>0</v>
      </c>
      <c r="J717" s="41">
        <f t="shared" si="11"/>
        <v>-149</v>
      </c>
      <c r="K717" s="38"/>
    </row>
    <row r="718" spans="1:11" x14ac:dyDescent="0.35">
      <c r="A718" s="38">
        <v>216440</v>
      </c>
      <c r="B718" s="38" t="s">
        <v>1134</v>
      </c>
      <c r="C718" s="38" t="s">
        <v>1104</v>
      </c>
      <c r="D718" s="38" t="s">
        <v>6</v>
      </c>
      <c r="E718" s="38" t="s">
        <v>31</v>
      </c>
      <c r="F718" s="38" t="s">
        <v>114</v>
      </c>
      <c r="G718" s="38" t="s">
        <v>9</v>
      </c>
      <c r="H718" s="41">
        <v>0</v>
      </c>
      <c r="I718" s="41">
        <v>0</v>
      </c>
      <c r="J718" s="41">
        <f t="shared" si="11"/>
        <v>0</v>
      </c>
      <c r="K718" s="38"/>
    </row>
    <row r="719" spans="1:11" x14ac:dyDescent="0.35">
      <c r="A719" s="38">
        <v>216660</v>
      </c>
      <c r="B719" s="38" t="s">
        <v>1222</v>
      </c>
      <c r="C719" s="38" t="s">
        <v>1105</v>
      </c>
      <c r="D719" s="38" t="s">
        <v>6</v>
      </c>
      <c r="E719" s="38" t="s">
        <v>196</v>
      </c>
      <c r="F719" s="38" t="s">
        <v>197</v>
      </c>
      <c r="G719" s="38" t="s">
        <v>9</v>
      </c>
      <c r="H719" s="41">
        <v>0</v>
      </c>
      <c r="I719" s="41">
        <v>0</v>
      </c>
      <c r="J719" s="41">
        <f t="shared" si="11"/>
        <v>0</v>
      </c>
      <c r="K719" s="38"/>
    </row>
    <row r="720" spans="1:11" x14ac:dyDescent="0.35">
      <c r="A720" s="38">
        <v>217480</v>
      </c>
      <c r="B720" s="38" t="s">
        <v>1119</v>
      </c>
      <c r="C720" s="38" t="s">
        <v>1109</v>
      </c>
      <c r="D720" s="38" t="s">
        <v>6</v>
      </c>
      <c r="E720" s="38" t="s">
        <v>14</v>
      </c>
      <c r="F720" s="38" t="s">
        <v>15</v>
      </c>
      <c r="G720" s="38" t="s">
        <v>9</v>
      </c>
      <c r="H720" s="41">
        <v>41</v>
      </c>
      <c r="I720" s="41">
        <v>0</v>
      </c>
      <c r="J720" s="41">
        <f t="shared" si="11"/>
        <v>-41</v>
      </c>
      <c r="K720" s="38"/>
    </row>
    <row r="721" spans="1:11" x14ac:dyDescent="0.35">
      <c r="A721" s="38">
        <v>217481</v>
      </c>
      <c r="B721" s="38" t="s">
        <v>1120</v>
      </c>
      <c r="C721" s="38" t="s">
        <v>1110</v>
      </c>
      <c r="D721" s="38" t="s">
        <v>6</v>
      </c>
      <c r="E721" s="38" t="s">
        <v>82</v>
      </c>
      <c r="F721" s="38" t="s">
        <v>166</v>
      </c>
      <c r="G721" s="38" t="s">
        <v>9</v>
      </c>
      <c r="H721" s="41">
        <v>579</v>
      </c>
      <c r="I721" s="41">
        <v>0</v>
      </c>
      <c r="J721" s="41">
        <f t="shared" si="11"/>
        <v>-579</v>
      </c>
      <c r="K721" s="38"/>
    </row>
    <row r="722" spans="1:11" x14ac:dyDescent="0.35">
      <c r="A722" s="38">
        <v>217500</v>
      </c>
      <c r="B722" s="38" t="s">
        <v>1121</v>
      </c>
      <c r="C722" s="38" t="s">
        <v>1111</v>
      </c>
      <c r="D722" s="38" t="s">
        <v>6</v>
      </c>
      <c r="E722" s="38" t="s">
        <v>73</v>
      </c>
      <c r="F722" s="38" t="s">
        <v>931</v>
      </c>
      <c r="G722" s="38" t="s">
        <v>9</v>
      </c>
      <c r="H722" s="41">
        <v>0</v>
      </c>
      <c r="I722" s="41">
        <v>0</v>
      </c>
      <c r="J722" s="41">
        <f t="shared" si="11"/>
        <v>0</v>
      </c>
      <c r="K722" s="38"/>
    </row>
    <row r="723" spans="1:11" x14ac:dyDescent="0.35">
      <c r="A723" s="38">
        <v>217840</v>
      </c>
      <c r="B723" s="38" t="s">
        <v>1129</v>
      </c>
      <c r="C723" s="38" t="s">
        <v>1112</v>
      </c>
      <c r="D723" s="38" t="s">
        <v>6</v>
      </c>
      <c r="E723" s="38" t="s">
        <v>90</v>
      </c>
      <c r="F723" s="38" t="s">
        <v>910</v>
      </c>
      <c r="G723" s="38" t="s">
        <v>9</v>
      </c>
      <c r="H723" s="41">
        <v>0</v>
      </c>
      <c r="I723" s="41">
        <v>0</v>
      </c>
      <c r="J723" s="41">
        <f t="shared" si="11"/>
        <v>0</v>
      </c>
      <c r="K723" s="38"/>
    </row>
    <row r="724" spans="1:11" x14ac:dyDescent="0.35">
      <c r="A724" s="38">
        <v>217860</v>
      </c>
      <c r="B724" s="38" t="s">
        <v>351</v>
      </c>
      <c r="C724" s="38" t="s">
        <v>1113</v>
      </c>
      <c r="D724" s="38" t="s">
        <v>6</v>
      </c>
      <c r="E724" s="38" t="s">
        <v>14</v>
      </c>
      <c r="F724" s="38" t="s">
        <v>15</v>
      </c>
      <c r="G724" s="38" t="s">
        <v>9</v>
      </c>
      <c r="H724" s="41">
        <v>0</v>
      </c>
      <c r="I724" s="41">
        <v>0</v>
      </c>
      <c r="J724" s="41">
        <f t="shared" si="11"/>
        <v>0</v>
      </c>
      <c r="K724" s="38"/>
    </row>
    <row r="725" spans="1:11" x14ac:dyDescent="0.35">
      <c r="A725" s="38">
        <v>217861</v>
      </c>
      <c r="B725" s="38" t="s">
        <v>351</v>
      </c>
      <c r="C725" s="38" t="s">
        <v>1114</v>
      </c>
      <c r="D725" s="38" t="s">
        <v>6</v>
      </c>
      <c r="E725" s="38" t="s">
        <v>14</v>
      </c>
      <c r="F725" s="38" t="s">
        <v>15</v>
      </c>
      <c r="G725" s="38" t="s">
        <v>9</v>
      </c>
      <c r="H725" s="41">
        <v>0</v>
      </c>
      <c r="I725" s="41">
        <v>0</v>
      </c>
      <c r="J725" s="41">
        <f t="shared" si="11"/>
        <v>0</v>
      </c>
      <c r="K725" s="38"/>
    </row>
    <row r="726" spans="1:11" x14ac:dyDescent="0.35">
      <c r="A726" s="38">
        <v>218260</v>
      </c>
      <c r="B726" s="38" t="s">
        <v>1034</v>
      </c>
      <c r="C726" s="38" t="s">
        <v>1224</v>
      </c>
      <c r="D726" s="38" t="s">
        <v>6</v>
      </c>
      <c r="E726" s="38" t="s">
        <v>90</v>
      </c>
      <c r="F726" s="38" t="s">
        <v>1248</v>
      </c>
      <c r="G726" s="38" t="s">
        <v>9</v>
      </c>
      <c r="H726" s="41">
        <v>843</v>
      </c>
      <c r="I726" s="41">
        <v>0</v>
      </c>
      <c r="J726" s="41">
        <f t="shared" si="11"/>
        <v>-843</v>
      </c>
      <c r="K726" s="38"/>
    </row>
    <row r="727" spans="1:11" x14ac:dyDescent="0.35">
      <c r="A727" s="38">
        <v>218381</v>
      </c>
      <c r="B727" s="38" t="s">
        <v>1123</v>
      </c>
      <c r="C727" s="38" t="s">
        <v>1117</v>
      </c>
      <c r="D727" s="38" t="s">
        <v>6</v>
      </c>
      <c r="E727" s="38" t="s">
        <v>82</v>
      </c>
      <c r="F727" s="38" t="s">
        <v>248</v>
      </c>
      <c r="G727" s="38" t="s">
        <v>9</v>
      </c>
      <c r="H727" s="41">
        <v>0</v>
      </c>
      <c r="I727" s="41">
        <v>0</v>
      </c>
      <c r="J727" s="41">
        <f t="shared" si="11"/>
        <v>0</v>
      </c>
      <c r="K727" s="38"/>
    </row>
    <row r="728" spans="1:11" x14ac:dyDescent="0.35">
      <c r="A728" s="38">
        <v>218460</v>
      </c>
      <c r="B728" s="38" t="s">
        <v>200</v>
      </c>
      <c r="C728" s="38" t="s">
        <v>1118</v>
      </c>
      <c r="D728" s="38" t="s">
        <v>6</v>
      </c>
      <c r="E728" s="38" t="s">
        <v>202</v>
      </c>
      <c r="F728" s="38" t="s">
        <v>203</v>
      </c>
      <c r="G728" s="38" t="s">
        <v>9</v>
      </c>
      <c r="H728" s="41">
        <v>0</v>
      </c>
      <c r="I728" s="41">
        <v>0</v>
      </c>
      <c r="J728" s="41">
        <f t="shared" si="11"/>
        <v>0</v>
      </c>
      <c r="K728" s="38"/>
    </row>
    <row r="729" spans="1:11" x14ac:dyDescent="0.35">
      <c r="A729" s="38">
        <v>218561</v>
      </c>
      <c r="B729" s="38" t="s">
        <v>1122</v>
      </c>
      <c r="C729" s="38" t="s">
        <v>1115</v>
      </c>
      <c r="D729" s="38" t="s">
        <v>6</v>
      </c>
      <c r="E729" s="38" t="s">
        <v>28</v>
      </c>
      <c r="F729" s="38" t="s">
        <v>327</v>
      </c>
      <c r="G729" s="38" t="s">
        <v>9</v>
      </c>
      <c r="H729" s="41">
        <v>150</v>
      </c>
      <c r="I729" s="41">
        <v>0</v>
      </c>
      <c r="J729" s="41">
        <f t="shared" si="11"/>
        <v>-150</v>
      </c>
      <c r="K729" s="38"/>
    </row>
    <row r="730" spans="1:11" x14ac:dyDescent="0.35">
      <c r="A730" s="38">
        <v>218580</v>
      </c>
      <c r="B730" s="38" t="s">
        <v>1122</v>
      </c>
      <c r="C730" s="38" t="s">
        <v>1116</v>
      </c>
      <c r="D730" s="38" t="s">
        <v>6</v>
      </c>
      <c r="E730" s="38" t="s">
        <v>28</v>
      </c>
      <c r="F730" s="38" t="s">
        <v>159</v>
      </c>
      <c r="G730" s="38" t="s">
        <v>9</v>
      </c>
      <c r="H730" s="41">
        <v>67</v>
      </c>
      <c r="I730" s="41">
        <v>0</v>
      </c>
      <c r="J730" s="41">
        <f t="shared" si="11"/>
        <v>-67</v>
      </c>
      <c r="K730" s="38"/>
    </row>
    <row r="731" spans="1:11" x14ac:dyDescent="0.35">
      <c r="A731" s="38">
        <v>218760</v>
      </c>
      <c r="B731" s="38" t="s">
        <v>1226</v>
      </c>
      <c r="C731" s="38" t="s">
        <v>1225</v>
      </c>
      <c r="D731" s="38" t="s">
        <v>6</v>
      </c>
      <c r="E731" s="38" t="s">
        <v>73</v>
      </c>
      <c r="F731" s="38" t="s">
        <v>323</v>
      </c>
      <c r="G731" s="38" t="s">
        <v>9</v>
      </c>
      <c r="H731" s="41">
        <v>390</v>
      </c>
      <c r="I731" s="41">
        <v>0</v>
      </c>
      <c r="J731" s="41">
        <f t="shared" si="11"/>
        <v>-390</v>
      </c>
      <c r="K731" s="38"/>
    </row>
    <row r="732" spans="1:11" x14ac:dyDescent="0.35">
      <c r="A732" s="38">
        <v>218761</v>
      </c>
      <c r="B732" s="38" t="s">
        <v>1226</v>
      </c>
      <c r="C732" s="38" t="s">
        <v>1227</v>
      </c>
      <c r="D732" s="38" t="s">
        <v>6</v>
      </c>
      <c r="E732" s="38" t="s">
        <v>73</v>
      </c>
      <c r="F732" s="38" t="s">
        <v>323</v>
      </c>
      <c r="G732" s="38" t="s">
        <v>9</v>
      </c>
      <c r="H732" s="41">
        <v>1</v>
      </c>
      <c r="I732" s="41">
        <v>0</v>
      </c>
      <c r="J732" s="41">
        <f t="shared" si="11"/>
        <v>-1</v>
      </c>
      <c r="K732" s="38"/>
    </row>
    <row r="733" spans="1:11" x14ac:dyDescent="0.35">
      <c r="A733" s="38">
        <v>218762</v>
      </c>
      <c r="B733" s="38" t="s">
        <v>1226</v>
      </c>
      <c r="C733" s="38" t="s">
        <v>1228</v>
      </c>
      <c r="D733" s="38" t="s">
        <v>6</v>
      </c>
      <c r="E733" s="38" t="s">
        <v>73</v>
      </c>
      <c r="F733" s="38" t="s">
        <v>323</v>
      </c>
      <c r="G733" s="38" t="s">
        <v>9</v>
      </c>
      <c r="H733" s="41">
        <v>337</v>
      </c>
      <c r="I733" s="41">
        <v>0</v>
      </c>
      <c r="J733" s="41">
        <f t="shared" si="11"/>
        <v>-337</v>
      </c>
      <c r="K733" s="38"/>
    </row>
    <row r="734" spans="1:11" x14ac:dyDescent="0.35">
      <c r="A734" s="38">
        <v>219320</v>
      </c>
      <c r="B734" s="38" t="s">
        <v>1230</v>
      </c>
      <c r="C734" s="38" t="s">
        <v>1229</v>
      </c>
      <c r="D734" s="38" t="s">
        <v>247</v>
      </c>
      <c r="E734" s="38" t="s">
        <v>82</v>
      </c>
      <c r="F734" s="38" t="s">
        <v>308</v>
      </c>
      <c r="G734" s="38" t="s">
        <v>9</v>
      </c>
      <c r="H734" s="41">
        <v>0</v>
      </c>
      <c r="I734" s="41">
        <v>0</v>
      </c>
      <c r="J734" s="41">
        <f t="shared" si="11"/>
        <v>0</v>
      </c>
      <c r="K734" s="38"/>
    </row>
    <row r="735" spans="1:11" x14ac:dyDescent="0.35">
      <c r="A735" s="38">
        <v>219340</v>
      </c>
      <c r="B735" s="38" t="s">
        <v>1232</v>
      </c>
      <c r="C735" s="38" t="s">
        <v>1231</v>
      </c>
      <c r="D735" s="38" t="s">
        <v>6</v>
      </c>
      <c r="E735" s="38" t="s">
        <v>73</v>
      </c>
      <c r="F735" s="38" t="s">
        <v>1249</v>
      </c>
      <c r="G735" s="38" t="s">
        <v>9</v>
      </c>
      <c r="H735" s="41">
        <v>62</v>
      </c>
      <c r="I735" s="41">
        <v>0</v>
      </c>
      <c r="J735" s="41">
        <f t="shared" si="11"/>
        <v>-62</v>
      </c>
      <c r="K735" s="38"/>
    </row>
    <row r="736" spans="1:11" x14ac:dyDescent="0.35">
      <c r="A736" s="38">
        <v>219341</v>
      </c>
      <c r="B736" s="38" t="s">
        <v>1232</v>
      </c>
      <c r="C736" s="38" t="s">
        <v>1233</v>
      </c>
      <c r="D736" s="38" t="s">
        <v>6</v>
      </c>
      <c r="E736" s="38" t="s">
        <v>73</v>
      </c>
      <c r="F736" s="38" t="s">
        <v>1249</v>
      </c>
      <c r="G736" s="38" t="s">
        <v>9</v>
      </c>
      <c r="H736" s="41">
        <v>0</v>
      </c>
      <c r="I736" s="41">
        <v>0</v>
      </c>
      <c r="J736" s="41">
        <f t="shared" si="11"/>
        <v>0</v>
      </c>
      <c r="K736" s="38"/>
    </row>
    <row r="737" spans="1:11" x14ac:dyDescent="0.35">
      <c r="A737" s="38">
        <v>219342</v>
      </c>
      <c r="B737" s="38" t="s">
        <v>1232</v>
      </c>
      <c r="C737" s="38" t="s">
        <v>1234</v>
      </c>
      <c r="D737" s="38" t="s">
        <v>6</v>
      </c>
      <c r="E737" s="38" t="s">
        <v>73</v>
      </c>
      <c r="F737" s="38" t="s">
        <v>1249</v>
      </c>
      <c r="G737" s="38" t="s">
        <v>9</v>
      </c>
      <c r="H737" s="41">
        <v>0</v>
      </c>
      <c r="I737" s="41">
        <v>0</v>
      </c>
      <c r="J737" s="41">
        <f t="shared" si="11"/>
        <v>0</v>
      </c>
      <c r="K737" s="38"/>
    </row>
    <row r="738" spans="1:11" x14ac:dyDescent="0.35">
      <c r="A738" s="38">
        <v>219360</v>
      </c>
      <c r="B738" s="38" t="s">
        <v>239</v>
      </c>
      <c r="C738" s="38" t="s">
        <v>1235</v>
      </c>
      <c r="D738" s="38" t="s">
        <v>6</v>
      </c>
      <c r="E738" s="38" t="s">
        <v>90</v>
      </c>
      <c r="F738" s="38" t="s">
        <v>241</v>
      </c>
      <c r="G738" s="39" t="s">
        <v>9</v>
      </c>
      <c r="H738" s="42">
        <v>0</v>
      </c>
      <c r="I738" s="42">
        <v>0</v>
      </c>
      <c r="J738" s="41">
        <f t="shared" si="11"/>
        <v>0</v>
      </c>
      <c r="K738" s="39"/>
    </row>
    <row r="739" spans="1:11" x14ac:dyDescent="0.35">
      <c r="A739" s="38">
        <v>219720</v>
      </c>
      <c r="B739" s="38" t="s">
        <v>1237</v>
      </c>
      <c r="C739" s="38" t="s">
        <v>1236</v>
      </c>
      <c r="D739" s="38" t="s">
        <v>247</v>
      </c>
      <c r="E739" s="38" t="s">
        <v>14</v>
      </c>
      <c r="F739" s="38" t="s">
        <v>15</v>
      </c>
      <c r="G739" s="39" t="s">
        <v>9</v>
      </c>
      <c r="H739" s="42">
        <v>73</v>
      </c>
      <c r="I739" s="42">
        <v>0</v>
      </c>
      <c r="J739" s="41">
        <f t="shared" si="11"/>
        <v>-73</v>
      </c>
      <c r="K739" s="39"/>
    </row>
    <row r="740" spans="1:11" x14ac:dyDescent="0.35">
      <c r="A740" s="38">
        <v>220021</v>
      </c>
      <c r="B740" s="38" t="s">
        <v>1151</v>
      </c>
      <c r="C740" s="38" t="s">
        <v>1238</v>
      </c>
      <c r="D740" s="38" t="s">
        <v>6</v>
      </c>
      <c r="E740" s="38" t="s">
        <v>202</v>
      </c>
      <c r="F740" s="38" t="s">
        <v>321</v>
      </c>
      <c r="G740" s="39" t="s">
        <v>9</v>
      </c>
      <c r="H740" s="42">
        <v>0</v>
      </c>
      <c r="I740" s="42">
        <v>0</v>
      </c>
      <c r="J740" s="41">
        <f t="shared" si="11"/>
        <v>0</v>
      </c>
      <c r="K740" s="39"/>
    </row>
    <row r="741" spans="1:11" x14ac:dyDescent="0.35">
      <c r="A741" s="38">
        <v>220041</v>
      </c>
      <c r="B741" s="38" t="s">
        <v>1122</v>
      </c>
      <c r="C741" s="38" t="s">
        <v>1239</v>
      </c>
      <c r="D741" s="38" t="s">
        <v>247</v>
      </c>
      <c r="E741" s="38" t="s">
        <v>28</v>
      </c>
      <c r="F741" s="38" t="s">
        <v>159</v>
      </c>
      <c r="G741" s="39" t="s">
        <v>9</v>
      </c>
      <c r="H741" s="42">
        <v>71</v>
      </c>
      <c r="I741" s="42">
        <v>0</v>
      </c>
      <c r="J741" s="41">
        <f t="shared" si="11"/>
        <v>-71</v>
      </c>
      <c r="K741" s="39" t="s">
        <v>1106</v>
      </c>
    </row>
    <row r="742" spans="1:11" x14ac:dyDescent="0.35">
      <c r="A742" s="38">
        <v>220100</v>
      </c>
      <c r="B742" s="38" t="s">
        <v>494</v>
      </c>
      <c r="C742" s="38" t="s">
        <v>1240</v>
      </c>
      <c r="D742" s="38" t="s">
        <v>6</v>
      </c>
      <c r="E742" s="38" t="s">
        <v>90</v>
      </c>
      <c r="F742" s="38" t="s">
        <v>496</v>
      </c>
      <c r="G742" s="39" t="s">
        <v>9</v>
      </c>
      <c r="H742" s="42">
        <v>0</v>
      </c>
      <c r="I742" s="42">
        <v>0</v>
      </c>
      <c r="J742" s="41">
        <f t="shared" si="11"/>
        <v>0</v>
      </c>
      <c r="K742" s="39"/>
    </row>
    <row r="743" spans="1:11" x14ac:dyDescent="0.35">
      <c r="A743" s="38">
        <v>220200</v>
      </c>
      <c r="B743" s="38" t="s">
        <v>1141</v>
      </c>
      <c r="C743" s="38" t="s">
        <v>1241</v>
      </c>
      <c r="D743" s="38" t="s">
        <v>6</v>
      </c>
      <c r="E743" s="38" t="s">
        <v>153</v>
      </c>
      <c r="F743" s="38" t="s">
        <v>183</v>
      </c>
      <c r="G743" s="39" t="s">
        <v>9</v>
      </c>
      <c r="H743" s="42">
        <v>0</v>
      </c>
      <c r="I743" s="42">
        <v>0</v>
      </c>
      <c r="J743" s="41">
        <f t="shared" si="11"/>
        <v>0</v>
      </c>
      <c r="K743" s="39"/>
    </row>
    <row r="744" spans="1:11" x14ac:dyDescent="0.35">
      <c r="A744" s="38">
        <v>220260</v>
      </c>
      <c r="B744" s="38" t="s">
        <v>351</v>
      </c>
      <c r="C744" s="38" t="s">
        <v>1242</v>
      </c>
      <c r="D744" s="38" t="s">
        <v>6</v>
      </c>
      <c r="E744" s="38" t="s">
        <v>28</v>
      </c>
      <c r="F744" s="38" t="s">
        <v>94</v>
      </c>
      <c r="G744" s="39" t="s">
        <v>9</v>
      </c>
      <c r="H744" s="42">
        <v>13</v>
      </c>
      <c r="I744" s="42">
        <v>0</v>
      </c>
      <c r="J744" s="41">
        <f t="shared" si="11"/>
        <v>-13</v>
      </c>
      <c r="K744" s="39"/>
    </row>
    <row r="745" spans="1:11" x14ac:dyDescent="0.35">
      <c r="A745" s="38">
        <v>220744</v>
      </c>
      <c r="B745" s="38" t="s">
        <v>1129</v>
      </c>
      <c r="C745" s="38" t="s">
        <v>1246</v>
      </c>
      <c r="D745" s="38" t="s">
        <v>590</v>
      </c>
      <c r="E745" s="38" t="s">
        <v>82</v>
      </c>
      <c r="F745" s="38" t="s">
        <v>592</v>
      </c>
      <c r="G745" s="39" t="s">
        <v>9</v>
      </c>
      <c r="H745" s="42">
        <v>21085</v>
      </c>
      <c r="I745" s="43">
        <v>0</v>
      </c>
      <c r="J745" s="41">
        <f t="shared" si="11"/>
        <v>-21085</v>
      </c>
      <c r="K745" s="2"/>
    </row>
    <row r="746" spans="1:11" x14ac:dyDescent="0.35">
      <c r="A746" s="38">
        <v>220828</v>
      </c>
      <c r="B746" s="38" t="s">
        <v>1198</v>
      </c>
      <c r="C746" s="38" t="s">
        <v>1243</v>
      </c>
      <c r="D746" s="38" t="s">
        <v>6</v>
      </c>
      <c r="E746" s="38" t="s">
        <v>90</v>
      </c>
      <c r="F746" s="38" t="s">
        <v>642</v>
      </c>
      <c r="G746" s="39" t="s">
        <v>9</v>
      </c>
      <c r="H746" s="42">
        <v>0</v>
      </c>
      <c r="I746" s="42">
        <v>0</v>
      </c>
      <c r="J746" s="41">
        <f t="shared" si="11"/>
        <v>0</v>
      </c>
      <c r="K746" s="39"/>
    </row>
    <row r="747" spans="1:11" ht="15" thickBot="1" x14ac:dyDescent="0.4"/>
    <row r="748" spans="1:11" ht="15" thickBot="1" x14ac:dyDescent="0.4">
      <c r="G748" s="9" t="s">
        <v>1025</v>
      </c>
      <c r="H748" s="10">
        <f>SUBTOTAL(9,H5:H746)</f>
        <v>17219431</v>
      </c>
      <c r="I748" s="17">
        <f>SUBTOTAL(9,I5:I746)</f>
        <v>17288448</v>
      </c>
      <c r="J748" s="22">
        <f>SUBTOTAL(9,J5:J746)</f>
        <v>69017</v>
      </c>
    </row>
    <row r="749" spans="1:11" x14ac:dyDescent="0.35">
      <c r="I749" s="1"/>
    </row>
    <row r="750" spans="1:11" x14ac:dyDescent="0.35">
      <c r="I750" s="1"/>
    </row>
  </sheetData>
  <autoFilter ref="A4:K746" xr:uid="{03DDADC7-D5A9-4644-A0B9-47EF4CF07FC4}">
    <sortState xmlns:xlrd2="http://schemas.microsoft.com/office/spreadsheetml/2017/richdata2" ref="A5:K746">
      <sortCondition ref="A4:A746"/>
    </sortState>
  </autoFilter>
  <sortState xmlns:xlrd2="http://schemas.microsoft.com/office/spreadsheetml/2017/richdata2" ref="A5:K715">
    <sortCondition ref="A5:A715"/>
  </sortState>
  <phoneticPr fontId="8" type="noConversion"/>
  <conditionalFormatting sqref="I748">
    <cfRule type="duplicateValues" dxfId="1" priority="22"/>
  </conditionalFormatting>
  <conditionalFormatting sqref="I749:I1048576 I747 I1:I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0718-2399-4361-BE48-A199F208EC7B}">
  <dimension ref="A1:V20"/>
  <sheetViews>
    <sheetView zoomScale="90" zoomScaleNormal="90" workbookViewId="0"/>
  </sheetViews>
  <sheetFormatPr defaultRowHeight="14.5" x14ac:dyDescent="0.35"/>
  <cols>
    <col min="1" max="1" width="32.453125" customWidth="1"/>
    <col min="2" max="2" width="14.7265625" customWidth="1"/>
    <col min="3" max="6" width="15.54296875" customWidth="1"/>
    <col min="7" max="7" width="15.81640625" customWidth="1"/>
    <col min="8" max="8" width="21.1796875" customWidth="1"/>
    <col min="9" max="9" width="16.7265625" customWidth="1"/>
    <col min="18" max="18" width="14.26953125" customWidth="1"/>
    <col min="19" max="19" width="12.54296875" bestFit="1" customWidth="1"/>
    <col min="20" max="20" width="12.54296875" customWidth="1"/>
    <col min="21" max="21" width="16.1796875" bestFit="1" customWidth="1"/>
  </cols>
  <sheetData>
    <row r="1" spans="1:22" ht="18.5" x14ac:dyDescent="0.45">
      <c r="A1" s="3" t="s">
        <v>1251</v>
      </c>
    </row>
    <row r="2" spans="1:22" x14ac:dyDescent="0.35">
      <c r="A2" s="4"/>
    </row>
    <row r="3" spans="1:22" ht="58" x14ac:dyDescent="0.35">
      <c r="A3" s="11" t="s">
        <v>1</v>
      </c>
      <c r="B3" s="11" t="s">
        <v>1071</v>
      </c>
      <c r="C3" s="11" t="s">
        <v>1072</v>
      </c>
      <c r="D3" s="11" t="s">
        <v>1101</v>
      </c>
      <c r="E3" s="11" t="s">
        <v>1108</v>
      </c>
      <c r="F3" s="11" t="s">
        <v>1250</v>
      </c>
      <c r="G3" s="11" t="s">
        <v>1259</v>
      </c>
      <c r="H3" s="11" t="s">
        <v>1252</v>
      </c>
      <c r="I3" s="32" t="s">
        <v>1253</v>
      </c>
      <c r="J3" s="35"/>
      <c r="K3" s="34"/>
    </row>
    <row r="4" spans="1:22" ht="13.5" customHeight="1" x14ac:dyDescent="0.35">
      <c r="A4" s="12" t="s">
        <v>268</v>
      </c>
      <c r="B4" s="13">
        <v>6167290</v>
      </c>
      <c r="C4" s="13">
        <v>5378831</v>
      </c>
      <c r="D4" s="13">
        <v>5723126</v>
      </c>
      <c r="E4" s="30">
        <v>5632473</v>
      </c>
      <c r="F4" s="13">
        <f>SUMIF('2023'!D$5:D$746,'2023 per bransch'!A4,'2023'!H$5:H$746)</f>
        <v>5523173</v>
      </c>
      <c r="G4" s="13">
        <f>SUMIF('2023'!D$5:D$746,'2023 per bransch'!A4,'2023'!I$5:I$746)</f>
        <v>4907551</v>
      </c>
      <c r="H4" s="14">
        <f t="shared" ref="H4:H13" si="0">G4-F4</f>
        <v>-615622</v>
      </c>
      <c r="I4" s="33">
        <f>F4/$F$13</f>
        <v>0.32075235238609218</v>
      </c>
      <c r="J4" s="36"/>
      <c r="K4" s="1"/>
      <c r="R4" s="1"/>
      <c r="S4" s="27"/>
      <c r="T4" s="27"/>
      <c r="U4" s="1"/>
      <c r="V4" s="27"/>
    </row>
    <row r="5" spans="1:22" ht="15" customHeight="1" x14ac:dyDescent="0.35">
      <c r="A5" s="12" t="s">
        <v>6</v>
      </c>
      <c r="B5" s="13">
        <v>3944738</v>
      </c>
      <c r="C5" s="13">
        <v>3182369</v>
      </c>
      <c r="D5" s="13">
        <v>3851273</v>
      </c>
      <c r="E5" s="30">
        <v>3607384</v>
      </c>
      <c r="F5" s="13">
        <f>SUMIF('2023'!D$5:D$746,'2023 per bransch'!A5,'2023'!H$5:H$746)</f>
        <v>3455758</v>
      </c>
      <c r="G5" s="13">
        <f>SUMIF('2023'!D$5:D$746,'2023 per bransch'!A5,'2023'!I$5:I$746)</f>
        <v>1995852</v>
      </c>
      <c r="H5" s="14">
        <f t="shared" si="0"/>
        <v>-1459906</v>
      </c>
      <c r="I5" s="33">
        <f>F5/$F$13</f>
        <v>0.20068944206112269</v>
      </c>
      <c r="J5" s="36"/>
      <c r="K5" s="1"/>
      <c r="R5" s="1"/>
      <c r="S5" s="27"/>
      <c r="T5" s="27"/>
      <c r="U5" s="1"/>
      <c r="V5" s="27"/>
    </row>
    <row r="6" spans="1:22" ht="18" customHeight="1" x14ac:dyDescent="0.35">
      <c r="A6" s="12" t="s">
        <v>562</v>
      </c>
      <c r="B6" s="13">
        <v>2786228</v>
      </c>
      <c r="C6" s="13">
        <v>2649677</v>
      </c>
      <c r="D6" s="13">
        <v>2572110</v>
      </c>
      <c r="E6" s="30">
        <v>2507101</v>
      </c>
      <c r="F6" s="13">
        <f>SUMIF('2023'!D$5:D$746,'2023 per bransch'!A6,'2023'!H$5:H$746)</f>
        <v>2381280</v>
      </c>
      <c r="G6" s="13">
        <f>SUMIF('2023'!D$5:D$746,'2023 per bransch'!A6,'2023'!I$5:I$746)</f>
        <v>2232003</v>
      </c>
      <c r="H6" s="14">
        <f t="shared" si="0"/>
        <v>-149277</v>
      </c>
      <c r="I6" s="33">
        <f t="shared" ref="I6:I12" si="1">F6/$F$13</f>
        <v>0.13829028380786798</v>
      </c>
      <c r="J6" s="36"/>
      <c r="K6" s="1"/>
      <c r="L6" s="1"/>
      <c r="R6" s="1"/>
      <c r="S6" s="27"/>
      <c r="T6" s="27"/>
      <c r="U6" s="1"/>
      <c r="V6" s="27"/>
    </row>
    <row r="7" spans="1:22" ht="30" customHeight="1" x14ac:dyDescent="0.35">
      <c r="A7" s="12" t="s">
        <v>583</v>
      </c>
      <c r="B7" s="13">
        <v>2391596</v>
      </c>
      <c r="C7" s="13">
        <v>2332033</v>
      </c>
      <c r="D7" s="13">
        <v>2766327</v>
      </c>
      <c r="E7" s="30">
        <v>2671892</v>
      </c>
      <c r="F7" s="13">
        <f>SUMIF('2023'!D$5:D$746,'2023 per bransch'!A7,'2023'!H$5:H$746)</f>
        <v>2652799</v>
      </c>
      <c r="G7" s="13">
        <f>SUMIF('2023'!D$5:D$746,'2023 per bransch'!A7,'2023'!I$5:I$746)</f>
        <v>2297821</v>
      </c>
      <c r="H7" s="14">
        <f t="shared" si="0"/>
        <v>-354978</v>
      </c>
      <c r="I7" s="33">
        <f t="shared" si="1"/>
        <v>0.15405845872607521</v>
      </c>
      <c r="J7" s="36"/>
      <c r="K7" s="1"/>
      <c r="R7" s="1"/>
      <c r="S7" s="27"/>
      <c r="T7" s="27"/>
      <c r="U7" s="1"/>
      <c r="V7" s="27"/>
    </row>
    <row r="8" spans="1:22" ht="13.5" customHeight="1" x14ac:dyDescent="0.35">
      <c r="A8" s="12" t="s">
        <v>253</v>
      </c>
      <c r="B8" s="13">
        <v>1229904</v>
      </c>
      <c r="C8" s="13">
        <v>881351</v>
      </c>
      <c r="D8" s="13">
        <v>1236746</v>
      </c>
      <c r="E8" s="30">
        <v>1000359</v>
      </c>
      <c r="F8" s="13">
        <f>SUMIF('2023'!D$5:D$746,'2023 per bransch'!A8,'2023'!H$5:H$746)</f>
        <v>1056307</v>
      </c>
      <c r="G8" s="13">
        <f>SUMIF('2023'!D$5:D$746,'2023 per bransch'!A8,'2023'!I$5:I$746)</f>
        <v>1144601</v>
      </c>
      <c r="H8" s="14">
        <f t="shared" si="0"/>
        <v>88294</v>
      </c>
      <c r="I8" s="33">
        <f t="shared" si="1"/>
        <v>6.1343896903445883E-2</v>
      </c>
      <c r="J8" s="36"/>
      <c r="K8" s="1"/>
      <c r="R8" s="1"/>
      <c r="S8" s="27"/>
      <c r="T8" s="27"/>
      <c r="U8" s="1"/>
      <c r="V8" s="27"/>
    </row>
    <row r="9" spans="1:22" ht="16.5" customHeight="1" x14ac:dyDescent="0.35">
      <c r="A9" s="12" t="s">
        <v>247</v>
      </c>
      <c r="B9" s="13">
        <v>826143</v>
      </c>
      <c r="C9" s="13">
        <v>798374</v>
      </c>
      <c r="D9" s="13">
        <v>799964</v>
      </c>
      <c r="E9" s="30">
        <v>745142</v>
      </c>
      <c r="F9" s="13">
        <f>SUMIF('2023'!D$5:D$746,'2023 per bransch'!A9,'2023'!H$5:H$746)</f>
        <v>739604</v>
      </c>
      <c r="G9" s="13">
        <f>SUMIF('2023'!D$5:D$746,'2023 per bransch'!A9,'2023'!I$5:I$746)</f>
        <v>926643</v>
      </c>
      <c r="H9" s="14">
        <f t="shared" si="0"/>
        <v>187039</v>
      </c>
      <c r="I9" s="33">
        <f t="shared" si="1"/>
        <v>4.2951709612239798E-2</v>
      </c>
      <c r="J9" s="36"/>
      <c r="K9" s="1"/>
      <c r="R9" s="1"/>
      <c r="S9" s="27"/>
      <c r="T9" s="27"/>
      <c r="U9" s="1"/>
      <c r="V9" s="27"/>
    </row>
    <row r="10" spans="1:22" ht="29.25" customHeight="1" x14ac:dyDescent="0.35">
      <c r="A10" s="12" t="s">
        <v>590</v>
      </c>
      <c r="B10" s="13">
        <v>696323</v>
      </c>
      <c r="C10" s="13">
        <v>616606</v>
      </c>
      <c r="D10" s="13">
        <v>666287</v>
      </c>
      <c r="E10" s="30">
        <v>648001</v>
      </c>
      <c r="F10" s="13">
        <f>SUMIF('2023'!D$5:D$746,'2023 per bransch'!A10,'2023'!H$5:H$746)</f>
        <v>650190</v>
      </c>
      <c r="G10" s="13">
        <f>SUMIF('2023'!D$5:D$746,'2023 per bransch'!A10,'2023'!I$5:I$746)</f>
        <v>3000168</v>
      </c>
      <c r="H10" s="14">
        <f t="shared" si="0"/>
        <v>2349978</v>
      </c>
      <c r="I10" s="33">
        <f t="shared" si="1"/>
        <v>3.7759087393770444E-2</v>
      </c>
      <c r="J10" s="36"/>
      <c r="K10" s="1"/>
      <c r="R10" s="1"/>
      <c r="S10" s="27"/>
      <c r="T10" s="27"/>
      <c r="U10" s="1"/>
      <c r="V10" s="27"/>
    </row>
    <row r="11" spans="1:22" ht="24" customHeight="1" x14ac:dyDescent="0.35">
      <c r="A11" s="12" t="s">
        <v>310</v>
      </c>
      <c r="B11" s="13">
        <v>733646</v>
      </c>
      <c r="C11" s="13">
        <v>719504</v>
      </c>
      <c r="D11" s="13">
        <v>721216</v>
      </c>
      <c r="E11" s="30">
        <v>715389</v>
      </c>
      <c r="F11" s="13">
        <f>SUMIF('2023'!D$5:D$746,'2023 per bransch'!A11,'2023'!H$5:H$746)</f>
        <v>664916</v>
      </c>
      <c r="G11" s="13">
        <f>SUMIF('2023'!D$5:D$746,'2023 per bransch'!A11,'2023'!I$5:I$746)</f>
        <v>644232</v>
      </c>
      <c r="H11" s="14">
        <f t="shared" si="0"/>
        <v>-20684</v>
      </c>
      <c r="I11" s="33">
        <f t="shared" si="1"/>
        <v>3.8614284060838014E-2</v>
      </c>
      <c r="J11" s="36"/>
      <c r="K11" s="1"/>
      <c r="R11" s="1"/>
      <c r="S11" s="27"/>
      <c r="T11" s="27"/>
      <c r="U11" s="1"/>
      <c r="V11" s="27"/>
    </row>
    <row r="12" spans="1:22" ht="17.25" customHeight="1" thickBot="1" x14ac:dyDescent="0.4">
      <c r="A12" s="15" t="s">
        <v>512</v>
      </c>
      <c r="B12" s="13">
        <v>119226</v>
      </c>
      <c r="C12" s="13">
        <v>146834</v>
      </c>
      <c r="D12" s="13">
        <v>139419</v>
      </c>
      <c r="E12" s="30">
        <v>129845</v>
      </c>
      <c r="F12" s="13">
        <f>SUMIF('2023'!D$5:D$746,'2023 per bransch'!A12,'2023'!H$5:H$746)</f>
        <v>95404</v>
      </c>
      <c r="G12" s="13">
        <f>SUMIF('2023'!D$5:D$746,'2023 per bransch'!A12,'2023'!I$5:I$746)</f>
        <v>139577</v>
      </c>
      <c r="H12" s="14">
        <f t="shared" si="0"/>
        <v>44173</v>
      </c>
      <c r="I12" s="33">
        <f t="shared" si="1"/>
        <v>5.5404850485477712E-3</v>
      </c>
      <c r="J12" s="36"/>
      <c r="K12" s="1"/>
      <c r="R12" s="1"/>
      <c r="S12" s="27"/>
      <c r="T12" s="27"/>
      <c r="U12" s="1"/>
      <c r="V12" s="27"/>
    </row>
    <row r="13" spans="1:22" ht="15" thickBot="1" x14ac:dyDescent="0.4">
      <c r="A13" s="16" t="s">
        <v>1026</v>
      </c>
      <c r="B13" s="17">
        <f t="shared" ref="B13:G13" si="2">SUM(B4:B12)</f>
        <v>18895094</v>
      </c>
      <c r="C13" s="17">
        <f t="shared" si="2"/>
        <v>16705579</v>
      </c>
      <c r="D13" s="17">
        <f t="shared" si="2"/>
        <v>18476468</v>
      </c>
      <c r="E13" s="17">
        <f t="shared" si="2"/>
        <v>17657586</v>
      </c>
      <c r="F13" s="17">
        <f t="shared" si="2"/>
        <v>17219431</v>
      </c>
      <c r="G13" s="17">
        <f t="shared" si="2"/>
        <v>17288448</v>
      </c>
      <c r="H13" s="18">
        <f t="shared" si="0"/>
        <v>69017</v>
      </c>
      <c r="R13" s="1"/>
      <c r="S13" s="27"/>
      <c r="T13" s="27"/>
      <c r="U13" s="1"/>
      <c r="V13" s="27"/>
    </row>
    <row r="15" spans="1:22" x14ac:dyDescent="0.35">
      <c r="C15" s="1"/>
      <c r="D15" s="1"/>
      <c r="E15" s="1"/>
      <c r="F15" s="1"/>
      <c r="U15" s="1"/>
      <c r="V15" s="27"/>
    </row>
    <row r="16" spans="1:22" x14ac:dyDescent="0.35">
      <c r="A16" s="31" t="s">
        <v>1260</v>
      </c>
      <c r="C16" s="1"/>
      <c r="D16" s="1"/>
      <c r="E16" s="1"/>
      <c r="F16" s="1"/>
    </row>
    <row r="17" spans="4:6" x14ac:dyDescent="0.35">
      <c r="D17" s="27"/>
      <c r="E17" s="1"/>
      <c r="F17" s="1"/>
    </row>
    <row r="18" spans="4:6" x14ac:dyDescent="0.35">
      <c r="E18" s="27"/>
      <c r="F18" s="27"/>
    </row>
    <row r="20" spans="4:6" x14ac:dyDescent="0.35">
      <c r="E20" s="27"/>
      <c r="F20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177-C5CA-461D-AE3F-938CCDCD1F33}">
  <dimension ref="A3:M22"/>
  <sheetViews>
    <sheetView workbookViewId="0"/>
  </sheetViews>
  <sheetFormatPr defaultRowHeight="14.5" x14ac:dyDescent="0.35"/>
  <cols>
    <col min="1" max="1" width="20.26953125" customWidth="1"/>
    <col min="2" max="11" width="11.26953125" bestFit="1" customWidth="1"/>
    <col min="12" max="12" width="13.54296875" bestFit="1" customWidth="1"/>
    <col min="13" max="13" width="11" customWidth="1"/>
  </cols>
  <sheetData>
    <row r="3" spans="1:13" ht="29" x14ac:dyDescent="0.35">
      <c r="A3" s="2"/>
      <c r="B3" s="20">
        <v>2013</v>
      </c>
      <c r="C3" s="20">
        <v>2014</v>
      </c>
      <c r="D3" s="20">
        <v>2015</v>
      </c>
      <c r="E3" s="20">
        <v>2016</v>
      </c>
      <c r="F3" s="20">
        <v>2017</v>
      </c>
      <c r="G3" s="21">
        <v>2018</v>
      </c>
      <c r="H3" s="21">
        <v>2019</v>
      </c>
      <c r="I3" s="21">
        <v>2020</v>
      </c>
      <c r="J3" s="21">
        <v>2021</v>
      </c>
      <c r="K3" s="21">
        <v>2022</v>
      </c>
      <c r="L3" s="21" t="s">
        <v>1254</v>
      </c>
      <c r="M3" s="23" t="s">
        <v>1069</v>
      </c>
    </row>
    <row r="4" spans="1:13" ht="27.75" customHeight="1" x14ac:dyDescent="0.35">
      <c r="A4" s="40" t="s">
        <v>1068</v>
      </c>
      <c r="B4" s="29">
        <v>20143270</v>
      </c>
      <c r="C4" s="29">
        <v>19326501</v>
      </c>
      <c r="D4" s="29">
        <v>19236229</v>
      </c>
      <c r="E4" s="29">
        <v>19736083</v>
      </c>
      <c r="F4" s="29">
        <v>19647724</v>
      </c>
      <c r="G4" s="29">
        <v>19856395</v>
      </c>
      <c r="H4" s="29">
        <v>18895094</v>
      </c>
      <c r="I4" s="29">
        <v>16705579</v>
      </c>
      <c r="J4" s="29">
        <v>18475886</v>
      </c>
      <c r="K4" s="29">
        <v>17657586</v>
      </c>
      <c r="L4" s="29">
        <v>17219431</v>
      </c>
      <c r="M4" s="19">
        <f>(L4-B4)/B4</f>
        <v>-0.14515215255517103</v>
      </c>
    </row>
    <row r="5" spans="1:13" ht="29" x14ac:dyDescent="0.35">
      <c r="A5" s="12" t="s">
        <v>1073</v>
      </c>
      <c r="B5" s="29">
        <v>29081450</v>
      </c>
      <c r="C5" s="29">
        <v>27401839</v>
      </c>
      <c r="D5" s="29">
        <v>25603951</v>
      </c>
      <c r="E5" s="29">
        <v>24239716</v>
      </c>
      <c r="F5" s="29">
        <v>23159203</v>
      </c>
      <c r="G5" s="29">
        <v>21783589</v>
      </c>
      <c r="H5" s="29">
        <v>20676159</v>
      </c>
      <c r="I5" s="29">
        <v>19182417</v>
      </c>
      <c r="J5" s="29">
        <v>17328212</v>
      </c>
      <c r="K5" s="29">
        <v>16800066</v>
      </c>
      <c r="L5" s="29">
        <v>17288448</v>
      </c>
      <c r="M5" s="19">
        <f>(L5-B5)/B5</f>
        <v>-0.40551629990939242</v>
      </c>
    </row>
    <row r="6" spans="1:13" x14ac:dyDescent="0.35">
      <c r="I6" s="1"/>
      <c r="J6" s="1"/>
      <c r="K6" s="1"/>
      <c r="L6" s="1"/>
    </row>
    <row r="22" spans="1:1" x14ac:dyDescent="0.35">
      <c r="A22" t="s">
        <v>1262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9777-AFBA-4863-B990-C1A5D55331A2}">
  <dimension ref="A2:M25"/>
  <sheetViews>
    <sheetView workbookViewId="0"/>
  </sheetViews>
  <sheetFormatPr defaultRowHeight="14.5" x14ac:dyDescent="0.35"/>
  <cols>
    <col min="1" max="1" width="19.1796875" customWidth="1"/>
    <col min="2" max="2" width="18.54296875" customWidth="1"/>
    <col min="3" max="6" width="19.1796875" customWidth="1"/>
    <col min="7" max="7" width="18.26953125" customWidth="1"/>
    <col min="8" max="12" width="18.453125" customWidth="1"/>
    <col min="13" max="13" width="18.1796875" customWidth="1"/>
  </cols>
  <sheetData>
    <row r="2" spans="1:13" ht="43.5" x14ac:dyDescent="0.35">
      <c r="A2" s="12" t="s">
        <v>2</v>
      </c>
      <c r="B2" s="12" t="s">
        <v>1029</v>
      </c>
      <c r="C2" s="12" t="s">
        <v>1030</v>
      </c>
      <c r="D2" s="12" t="s">
        <v>1031</v>
      </c>
      <c r="E2" s="12" t="s">
        <v>1032</v>
      </c>
      <c r="F2" s="12" t="s">
        <v>1033</v>
      </c>
      <c r="G2" s="12" t="s">
        <v>1027</v>
      </c>
      <c r="H2" s="12" t="s">
        <v>1028</v>
      </c>
      <c r="I2" s="12" t="s">
        <v>1070</v>
      </c>
      <c r="J2" s="12" t="s">
        <v>1102</v>
      </c>
      <c r="K2" s="12" t="s">
        <v>1107</v>
      </c>
      <c r="L2" s="12" t="s">
        <v>1255</v>
      </c>
      <c r="M2" s="12" t="s">
        <v>1256</v>
      </c>
    </row>
    <row r="3" spans="1:13" x14ac:dyDescent="0.35">
      <c r="A3" s="2" t="s">
        <v>202</v>
      </c>
      <c r="B3" s="2">
        <v>83</v>
      </c>
      <c r="C3" s="2">
        <v>45</v>
      </c>
      <c r="D3" s="2">
        <v>47</v>
      </c>
      <c r="E3" s="2">
        <v>44</v>
      </c>
      <c r="F3" s="2">
        <v>33</v>
      </c>
      <c r="G3" s="2">
        <v>60</v>
      </c>
      <c r="H3" s="2">
        <v>24</v>
      </c>
      <c r="I3" s="25">
        <v>32.927999999999997</v>
      </c>
      <c r="J3" s="25">
        <v>113</v>
      </c>
      <c r="K3" s="25">
        <v>198</v>
      </c>
      <c r="L3" s="25">
        <f>SUMIF('2023'!$E$5:$E$746,'Utsläpp per län'!A3,'2023'!$H$5:$H$746)/1000</f>
        <v>41.146000000000001</v>
      </c>
      <c r="M3" s="19">
        <f>(L3-B3)/B3</f>
        <v>-0.50426506024096385</v>
      </c>
    </row>
    <row r="4" spans="1:13" x14ac:dyDescent="0.35">
      <c r="A4" s="2" t="s">
        <v>31</v>
      </c>
      <c r="B4" s="2">
        <v>658</v>
      </c>
      <c r="C4" s="2">
        <v>654</v>
      </c>
      <c r="D4" s="2">
        <v>655</v>
      </c>
      <c r="E4" s="2">
        <v>672</v>
      </c>
      <c r="F4" s="2">
        <v>696</v>
      </c>
      <c r="G4" s="2">
        <v>667</v>
      </c>
      <c r="H4" s="2">
        <v>643</v>
      </c>
      <c r="I4" s="25">
        <v>599.42499999999995</v>
      </c>
      <c r="J4" s="25">
        <v>632</v>
      </c>
      <c r="K4" s="25">
        <v>623</v>
      </c>
      <c r="L4" s="25">
        <f>SUMIF('2023'!$E$5:$E$746,'Utsläpp per län'!A4,'2023'!$H$5:$H$746)/1000</f>
        <v>622.84100000000001</v>
      </c>
      <c r="M4" s="19">
        <f>(L4-B4)/B4</f>
        <v>-5.3433130699088137E-2</v>
      </c>
    </row>
    <row r="5" spans="1:13" x14ac:dyDescent="0.35">
      <c r="A5" s="2" t="s">
        <v>134</v>
      </c>
      <c r="B5" s="2">
        <v>1734</v>
      </c>
      <c r="C5" s="2">
        <v>1704</v>
      </c>
      <c r="D5" s="2">
        <v>1905</v>
      </c>
      <c r="E5" s="2">
        <v>1835</v>
      </c>
      <c r="F5" s="2">
        <v>1743</v>
      </c>
      <c r="G5" s="2">
        <v>1848</v>
      </c>
      <c r="H5" s="2">
        <v>1652</v>
      </c>
      <c r="I5" s="25">
        <v>1579</v>
      </c>
      <c r="J5" s="25">
        <v>1554</v>
      </c>
      <c r="K5" s="25">
        <v>1508</v>
      </c>
      <c r="L5" s="25">
        <f>SUMIF('2023'!$E$5:$E$746,'Utsläpp per län'!A5,'2023'!$H$5:$H$746)/1000</f>
        <v>1474.0619999999999</v>
      </c>
      <c r="M5" s="19">
        <f t="shared" ref="M5:M22" si="0">(L5-B5)/B5</f>
        <v>-0.14990657439446373</v>
      </c>
    </row>
    <row r="6" spans="1:13" x14ac:dyDescent="0.35">
      <c r="A6" s="2" t="s">
        <v>28</v>
      </c>
      <c r="B6" s="2">
        <v>366</v>
      </c>
      <c r="C6" s="2">
        <v>297</v>
      </c>
      <c r="D6" s="2">
        <v>290</v>
      </c>
      <c r="E6" s="2">
        <v>310</v>
      </c>
      <c r="F6" s="2">
        <v>312</v>
      </c>
      <c r="G6" s="2">
        <v>302</v>
      </c>
      <c r="H6" s="2">
        <v>285</v>
      </c>
      <c r="I6" s="25">
        <v>261.209</v>
      </c>
      <c r="J6" s="25">
        <v>263</v>
      </c>
      <c r="K6" s="25">
        <v>209</v>
      </c>
      <c r="L6" s="25">
        <f>SUMIF('2023'!$E$5:$E$746,'Utsläpp per län'!A6,'2023'!$H$5:$H$746)/1000</f>
        <v>209.96</v>
      </c>
      <c r="M6" s="19">
        <f t="shared" si="0"/>
        <v>-0.42633879781420764</v>
      </c>
    </row>
    <row r="7" spans="1:13" x14ac:dyDescent="0.35">
      <c r="A7" s="2" t="s">
        <v>97</v>
      </c>
      <c r="B7" s="2">
        <v>122</v>
      </c>
      <c r="C7" s="2">
        <v>126</v>
      </c>
      <c r="D7" s="2">
        <v>121</v>
      </c>
      <c r="E7" s="2">
        <v>143</v>
      </c>
      <c r="F7" s="2">
        <v>141</v>
      </c>
      <c r="G7" s="2">
        <v>148</v>
      </c>
      <c r="H7" s="2">
        <v>145</v>
      </c>
      <c r="I7" s="25">
        <v>133.97399999999999</v>
      </c>
      <c r="J7" s="25">
        <v>151</v>
      </c>
      <c r="K7" s="25">
        <v>124</v>
      </c>
      <c r="L7" s="25">
        <f>SUMIF('2023'!$E$5:$E$746,'Utsläpp per län'!A7,'2023'!$H$5:$H$746)/1000</f>
        <v>137.75700000000001</v>
      </c>
      <c r="M7" s="19">
        <f t="shared" si="0"/>
        <v>0.12915573770491806</v>
      </c>
    </row>
    <row r="8" spans="1:13" x14ac:dyDescent="0.35">
      <c r="A8" s="2" t="s">
        <v>189</v>
      </c>
      <c r="B8" s="2">
        <v>26</v>
      </c>
      <c r="C8" s="2">
        <v>21</v>
      </c>
      <c r="D8" s="2">
        <v>22</v>
      </c>
      <c r="E8" s="2">
        <v>19</v>
      </c>
      <c r="F8" s="2">
        <v>21</v>
      </c>
      <c r="G8" s="2">
        <v>43</v>
      </c>
      <c r="H8" s="2">
        <v>23</v>
      </c>
      <c r="I8" s="25">
        <v>14.173</v>
      </c>
      <c r="J8" s="25">
        <v>10</v>
      </c>
      <c r="K8" s="25">
        <v>1</v>
      </c>
      <c r="L8" s="25">
        <f>SUMIF('2023'!$E$5:$E$746,'Utsläpp per län'!A8,'2023'!$H$5:$H$746)/1000</f>
        <v>0.99399999999999999</v>
      </c>
      <c r="M8" s="19">
        <f t="shared" si="0"/>
        <v>-0.96176923076923082</v>
      </c>
    </row>
    <row r="9" spans="1:13" x14ac:dyDescent="0.35">
      <c r="A9" s="2" t="s">
        <v>196</v>
      </c>
      <c r="B9" s="2">
        <v>148</v>
      </c>
      <c r="C9" s="2">
        <v>136</v>
      </c>
      <c r="D9" s="2">
        <v>133</v>
      </c>
      <c r="E9" s="2">
        <v>119</v>
      </c>
      <c r="F9" s="2">
        <v>121</v>
      </c>
      <c r="G9" s="2">
        <v>113</v>
      </c>
      <c r="H9" s="2">
        <v>110</v>
      </c>
      <c r="I9" s="25">
        <v>117.46899999999999</v>
      </c>
      <c r="J9" s="25">
        <v>118</v>
      </c>
      <c r="K9" s="25">
        <v>123</v>
      </c>
      <c r="L9" s="25">
        <f>SUMIF('2023'!$E$5:$E$746,'Utsläpp per län'!A9,'2023'!$H$5:$H$746)/1000</f>
        <v>118.34099999999999</v>
      </c>
      <c r="M9" s="19">
        <f t="shared" si="0"/>
        <v>-0.2003986486486487</v>
      </c>
    </row>
    <row r="10" spans="1:13" x14ac:dyDescent="0.35">
      <c r="A10" s="2" t="s">
        <v>123</v>
      </c>
      <c r="B10" s="2">
        <v>309</v>
      </c>
      <c r="C10" s="2">
        <v>331</v>
      </c>
      <c r="D10" s="2">
        <v>301</v>
      </c>
      <c r="E10" s="2">
        <v>317</v>
      </c>
      <c r="F10" s="2">
        <v>334</v>
      </c>
      <c r="G10" s="2">
        <v>316</v>
      </c>
      <c r="H10" s="2">
        <v>142</v>
      </c>
      <c r="I10" s="25">
        <v>71.424999999999997</v>
      </c>
      <c r="J10" s="25">
        <v>83</v>
      </c>
      <c r="K10" s="25">
        <v>74</v>
      </c>
      <c r="L10" s="25">
        <f>SUMIF('2023'!$E$5:$E$746,'Utsläpp per län'!A10,'2023'!$H$5:$H$746)/1000</f>
        <v>73.188000000000002</v>
      </c>
      <c r="M10" s="19">
        <f t="shared" si="0"/>
        <v>-0.76314563106796118</v>
      </c>
    </row>
    <row r="11" spans="1:13" x14ac:dyDescent="0.35">
      <c r="A11" s="2" t="s">
        <v>61</v>
      </c>
      <c r="B11" s="2">
        <v>72</v>
      </c>
      <c r="C11" s="2">
        <v>73</v>
      </c>
      <c r="D11" s="2">
        <v>60</v>
      </c>
      <c r="E11" s="2">
        <v>64</v>
      </c>
      <c r="F11" s="2">
        <v>60</v>
      </c>
      <c r="G11" s="2">
        <v>63</v>
      </c>
      <c r="H11" s="2">
        <v>43</v>
      </c>
      <c r="I11" s="25">
        <v>25.29</v>
      </c>
      <c r="J11" s="25">
        <v>25</v>
      </c>
      <c r="K11" s="25">
        <v>28</v>
      </c>
      <c r="L11" s="25">
        <f>SUMIF('2023'!$E$5:$E$746,'Utsläpp per län'!A11,'2023'!$H$5:$H$746)/1000</f>
        <v>24.821999999999999</v>
      </c>
      <c r="M11" s="19">
        <f>(L11-B11)/B11</f>
        <v>-0.65525</v>
      </c>
    </row>
    <row r="12" spans="1:13" x14ac:dyDescent="0.35">
      <c r="A12" s="2" t="s">
        <v>73</v>
      </c>
      <c r="B12" s="2">
        <v>4133</v>
      </c>
      <c r="C12" s="2">
        <v>4202</v>
      </c>
      <c r="D12" s="2">
        <v>3285</v>
      </c>
      <c r="E12" s="2">
        <v>4299</v>
      </c>
      <c r="F12" s="2">
        <v>4458</v>
      </c>
      <c r="G12" s="2">
        <v>4094</v>
      </c>
      <c r="H12" s="2">
        <v>4103</v>
      </c>
      <c r="I12" s="25">
        <v>3958.42</v>
      </c>
      <c r="J12" s="25">
        <v>4016</v>
      </c>
      <c r="K12" s="26">
        <v>3963</v>
      </c>
      <c r="L12" s="25">
        <f>SUMIF('2023'!$E$5:$E$746,'Utsläpp per län'!A12,'2023'!$H$5:$H$746)/1000</f>
        <v>3987.0619999999999</v>
      </c>
      <c r="M12" s="19">
        <f t="shared" si="0"/>
        <v>-3.5310428260343599E-2</v>
      </c>
    </row>
    <row r="13" spans="1:13" x14ac:dyDescent="0.35">
      <c r="A13" s="2" t="s">
        <v>90</v>
      </c>
      <c r="B13" s="2">
        <v>1599</v>
      </c>
      <c r="C13" s="2">
        <v>1361</v>
      </c>
      <c r="D13" s="2">
        <v>1430</v>
      </c>
      <c r="E13" s="2">
        <v>1407</v>
      </c>
      <c r="F13" s="2">
        <v>1226</v>
      </c>
      <c r="G13" s="2">
        <v>1256</v>
      </c>
      <c r="H13" s="2">
        <v>1181</v>
      </c>
      <c r="I13" s="25">
        <v>1107.364</v>
      </c>
      <c r="J13" s="25">
        <v>1249</v>
      </c>
      <c r="K13" s="25">
        <v>1083</v>
      </c>
      <c r="L13" s="25">
        <f>SUMIF('2023'!$E$5:$E$746,'Utsläpp per län'!A13,'2023'!$H$5:$H$746)/1000</f>
        <v>988.56200000000001</v>
      </c>
      <c r="M13" s="19">
        <f t="shared" si="0"/>
        <v>-0.38176235146966853</v>
      </c>
    </row>
    <row r="14" spans="1:13" x14ac:dyDescent="0.35">
      <c r="A14" s="2" t="s">
        <v>14</v>
      </c>
      <c r="B14" s="2">
        <v>1247</v>
      </c>
      <c r="C14" s="2">
        <v>1212</v>
      </c>
      <c r="D14" s="2">
        <v>1268</v>
      </c>
      <c r="E14" s="2">
        <v>1087</v>
      </c>
      <c r="F14" s="2">
        <v>1041</v>
      </c>
      <c r="G14" s="2">
        <v>1104</v>
      </c>
      <c r="H14" s="2">
        <v>879</v>
      </c>
      <c r="I14" s="25">
        <v>683.85900000000004</v>
      </c>
      <c r="J14" s="25">
        <v>793</v>
      </c>
      <c r="K14" s="25">
        <v>804</v>
      </c>
      <c r="L14" s="25">
        <f>SUMIF('2023'!$E$5:$E$746,'Utsläpp per län'!A14,'2023'!$H$5:$H$746)/1000</f>
        <v>735.67700000000002</v>
      </c>
      <c r="M14" s="19">
        <f t="shared" si="0"/>
        <v>-0.41004250200481152</v>
      </c>
    </row>
    <row r="15" spans="1:13" x14ac:dyDescent="0.35">
      <c r="A15" s="2" t="s">
        <v>102</v>
      </c>
      <c r="B15" s="2">
        <v>1530</v>
      </c>
      <c r="C15" s="2">
        <v>1595</v>
      </c>
      <c r="D15" s="2">
        <v>2225</v>
      </c>
      <c r="E15" s="2">
        <v>1570</v>
      </c>
      <c r="F15" s="2">
        <v>1598</v>
      </c>
      <c r="G15" s="2">
        <v>1528</v>
      </c>
      <c r="H15" s="2">
        <v>2141</v>
      </c>
      <c r="I15" s="25">
        <v>1551.1769999999999</v>
      </c>
      <c r="J15" s="25">
        <v>1700</v>
      </c>
      <c r="K15" s="25">
        <v>1707</v>
      </c>
      <c r="L15" s="25">
        <f>SUMIF('2023'!$E$5:$E$746,'Utsläpp per län'!A15,'2023'!$H$5:$H$746)/1000</f>
        <v>1654.9939999999999</v>
      </c>
      <c r="M15" s="19">
        <f t="shared" si="0"/>
        <v>8.1695424836601249E-2</v>
      </c>
    </row>
    <row r="16" spans="1:13" x14ac:dyDescent="0.35">
      <c r="A16" s="2" t="s">
        <v>7</v>
      </c>
      <c r="B16" s="2">
        <v>427</v>
      </c>
      <c r="C16" s="2">
        <v>330</v>
      </c>
      <c r="D16" s="2">
        <v>309</v>
      </c>
      <c r="E16" s="2">
        <v>349</v>
      </c>
      <c r="F16" s="2">
        <v>341</v>
      </c>
      <c r="G16" s="2">
        <v>425</v>
      </c>
      <c r="H16" s="2">
        <v>326</v>
      </c>
      <c r="I16" s="25">
        <v>208.18100000000001</v>
      </c>
      <c r="J16" s="25">
        <v>229</v>
      </c>
      <c r="K16" s="25">
        <v>209</v>
      </c>
      <c r="L16" s="25">
        <f>SUMIF('2023'!$E$5:$E$746,'Utsläpp per län'!A16,'2023'!$H$5:$H$746)/1000</f>
        <v>192.16800000000001</v>
      </c>
      <c r="M16" s="19">
        <f t="shared" si="0"/>
        <v>-0.54995784543325521</v>
      </c>
    </row>
    <row r="17" spans="1:13" x14ac:dyDescent="0.35">
      <c r="A17" s="2" t="s">
        <v>45</v>
      </c>
      <c r="B17" s="2">
        <v>203</v>
      </c>
      <c r="C17" s="2">
        <v>195</v>
      </c>
      <c r="D17" s="2">
        <v>196</v>
      </c>
      <c r="E17" s="2">
        <v>207</v>
      </c>
      <c r="F17" s="2">
        <v>216</v>
      </c>
      <c r="G17" s="2">
        <v>222</v>
      </c>
      <c r="H17" s="2">
        <v>206</v>
      </c>
      <c r="I17" s="25">
        <v>188.803</v>
      </c>
      <c r="J17" s="25">
        <v>204</v>
      </c>
      <c r="K17" s="25">
        <v>188</v>
      </c>
      <c r="L17" s="25">
        <f>SUMIF('2023'!$E$5:$E$746,'Utsläpp per län'!A17,'2023'!$H$5:$H$746)/1000</f>
        <v>186.095</v>
      </c>
      <c r="M17" s="19">
        <f t="shared" si="0"/>
        <v>-8.327586206896552E-2</v>
      </c>
    </row>
    <row r="18" spans="1:13" x14ac:dyDescent="0.35">
      <c r="A18" s="2" t="s">
        <v>49</v>
      </c>
      <c r="B18" s="2">
        <v>464</v>
      </c>
      <c r="C18" s="2">
        <v>462</v>
      </c>
      <c r="D18" s="2">
        <v>431</v>
      </c>
      <c r="E18" s="2">
        <v>424</v>
      </c>
      <c r="F18" s="2">
        <v>424</v>
      </c>
      <c r="G18" s="2">
        <v>455</v>
      </c>
      <c r="H18" s="2">
        <v>412</v>
      </c>
      <c r="I18" s="25">
        <v>407.05200000000002</v>
      </c>
      <c r="J18" s="25">
        <v>435</v>
      </c>
      <c r="K18" s="25">
        <v>376</v>
      </c>
      <c r="L18" s="25">
        <f>SUMIF('2023'!$E$5:$E$746,'Utsläpp per län'!A18,'2023'!$H$5:$H$746)/1000</f>
        <v>399.14100000000002</v>
      </c>
      <c r="M18" s="19">
        <f t="shared" si="0"/>
        <v>-0.13978232758620684</v>
      </c>
    </row>
    <row r="19" spans="1:13" x14ac:dyDescent="0.35">
      <c r="A19" s="2" t="s">
        <v>153</v>
      </c>
      <c r="B19" s="2">
        <v>581</v>
      </c>
      <c r="C19" s="2">
        <v>519</v>
      </c>
      <c r="D19" s="2">
        <v>477</v>
      </c>
      <c r="E19" s="2">
        <v>534</v>
      </c>
      <c r="F19" s="2">
        <v>583</v>
      </c>
      <c r="G19" s="2">
        <v>619</v>
      </c>
      <c r="H19" s="2">
        <v>569</v>
      </c>
      <c r="I19" s="25">
        <v>546.45100000000002</v>
      </c>
      <c r="J19" s="25">
        <v>555</v>
      </c>
      <c r="K19" s="25">
        <v>578</v>
      </c>
      <c r="L19" s="25">
        <f>SUMIF('2023'!$E$5:$E$746,'Utsläpp per län'!A19,'2023'!$H$5:$H$746)/1000</f>
        <v>565.62300000000005</v>
      </c>
      <c r="M19" s="19">
        <f t="shared" si="0"/>
        <v>-2.646643717728047E-2</v>
      </c>
    </row>
    <row r="20" spans="1:13" x14ac:dyDescent="0.35">
      <c r="A20" s="2" t="s">
        <v>67</v>
      </c>
      <c r="B20" s="2">
        <v>771</v>
      </c>
      <c r="C20" s="2">
        <v>560</v>
      </c>
      <c r="D20" s="2">
        <v>512</v>
      </c>
      <c r="E20" s="2">
        <v>530</v>
      </c>
      <c r="F20" s="2">
        <v>563</v>
      </c>
      <c r="G20" s="2">
        <v>511</v>
      </c>
      <c r="H20" s="2">
        <v>489</v>
      </c>
      <c r="I20" s="25">
        <v>353.09800000000001</v>
      </c>
      <c r="J20" s="25">
        <v>443</v>
      </c>
      <c r="K20" s="25">
        <v>378</v>
      </c>
      <c r="L20" s="25">
        <f>SUMIF('2023'!$E$5:$E$746,'Utsläpp per län'!A20,'2023'!$H$5:$H$746)/1000</f>
        <v>374.72300000000001</v>
      </c>
      <c r="M20" s="19">
        <f t="shared" si="0"/>
        <v>-0.51397795071335928</v>
      </c>
    </row>
    <row r="21" spans="1:13" x14ac:dyDescent="0.35">
      <c r="A21" s="2" t="s">
        <v>82</v>
      </c>
      <c r="B21" s="2">
        <v>4820</v>
      </c>
      <c r="C21" s="2">
        <v>4751</v>
      </c>
      <c r="D21" s="2">
        <v>4835</v>
      </c>
      <c r="E21" s="2">
        <v>4905</v>
      </c>
      <c r="F21" s="2">
        <v>4869</v>
      </c>
      <c r="G21" s="2">
        <v>5179</v>
      </c>
      <c r="H21" s="2">
        <v>4695</v>
      </c>
      <c r="I21" s="25">
        <v>4138</v>
      </c>
      <c r="J21" s="25">
        <v>5018</v>
      </c>
      <c r="K21" s="25">
        <v>4641</v>
      </c>
      <c r="L21" s="25">
        <f>SUMIF('2023'!$E$5:$E$746,'Utsläpp per län'!A21,'2023'!$H$5:$H$746)/1000</f>
        <v>4635.7709999999997</v>
      </c>
      <c r="M21" s="19">
        <f t="shared" si="0"/>
        <v>-3.8221784232365198E-2</v>
      </c>
    </row>
    <row r="22" spans="1:13" x14ac:dyDescent="0.35">
      <c r="A22" s="2" t="s">
        <v>211</v>
      </c>
      <c r="B22" s="2">
        <v>192</v>
      </c>
      <c r="C22" s="2">
        <v>164</v>
      </c>
      <c r="D22" s="2">
        <v>141</v>
      </c>
      <c r="E22" s="2">
        <v>221</v>
      </c>
      <c r="F22" s="2">
        <v>192</v>
      </c>
      <c r="G22" s="2">
        <v>214</v>
      </c>
      <c r="H22" s="2">
        <v>193</v>
      </c>
      <c r="I22" s="25">
        <v>142.374</v>
      </c>
      <c r="J22" s="25">
        <v>207</v>
      </c>
      <c r="K22" s="25">
        <v>161</v>
      </c>
      <c r="L22" s="25">
        <f>SUMIF('2023'!$E$5:$E$746,'Utsläpp per län'!A22,'2023'!$H$5:$H$746)/1000</f>
        <v>142.88499999999999</v>
      </c>
      <c r="M22" s="19">
        <f t="shared" si="0"/>
        <v>-0.25580729166666671</v>
      </c>
    </row>
    <row r="23" spans="1:13" x14ac:dyDescent="0.35">
      <c r="A23" s="2" t="s">
        <v>117</v>
      </c>
      <c r="B23" s="2">
        <v>658</v>
      </c>
      <c r="C23" s="2">
        <v>587</v>
      </c>
      <c r="D23" s="2">
        <v>595</v>
      </c>
      <c r="E23" s="2">
        <v>680</v>
      </c>
      <c r="F23" s="2">
        <v>676</v>
      </c>
      <c r="G23" s="2">
        <v>690</v>
      </c>
      <c r="H23" s="2">
        <v>633</v>
      </c>
      <c r="I23" s="25">
        <v>585.51700000000005</v>
      </c>
      <c r="J23" s="25">
        <v>675</v>
      </c>
      <c r="K23" s="25">
        <v>681</v>
      </c>
      <c r="L23" s="25">
        <f>SUMIF('2023'!$E$5:$E$746,'Utsläpp per län'!A23,'2023'!$H$5:$H$746)/1000</f>
        <v>653.61900000000003</v>
      </c>
      <c r="M23" s="19">
        <f>(L23-B23)/B23</f>
        <v>-6.6580547112461575E-3</v>
      </c>
    </row>
    <row r="25" spans="1:13" x14ac:dyDescent="0.35">
      <c r="M25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Q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z V 1 p /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0 T M z s t A z s N G H C d r 4 Z u Y h F B g B H Q y S R R K 0 c S 7 N K S k t S r U r L t M N d r X R h 3 F t 9 K F + s A M A A A D / / w M A U E s D B B Q A A g A I A A A A I Q D / g X W 2 A w I A A L I H A A A T A A A A R m 9 y b X V s Y X M v U 2 V j d G l v b j E u b b S V 0 W 7 T M B S G 7 y v t H a x w 0 0 h R F K f d W J m 4 K J 0 Q F W i d a C c h U S 5 M c 9 i i O n Z k u 9 A q 6 h 2 P w j P w A n 0 x n G R b m z q c c k N u E v m z T 4 4 / R 3 8 0 L E w q B Z n W d 3 r V 6 e g H p i A h Q 8 7 l g p W D M / a V w y Q H x Y x U Y / F N q q w a J 6 8 J B 3 P W I f Z 6 v / v F O b M j n z I e V g t 0 9 2 3 K I R x J Y U A Y 3 f V G r + Z 3 G p S e L x + W 8 2 v 5 Q 3 D J E j 2 H d S 6 V I d 3 B w A / X G f d 8 P 6 h L V l W o L V n X L u j 2 c z X 0 5 Z B H l t c T i + i I v / B 2 P 0 W i W E L M J v e e 5 o U z x Y Q u 9 z C S f J W J 2 S a 3 r d a 1 g q L w x k I b Z l 9 X b v C G Z e A F 5 X I g B t Z m G 5 D C m x p m V t o Z v g W V p W a i b j k T 4 2 s H D x c L u R L m L 4 s f 6 T v J E 1 C t b z 1 s q y o / F u a i H 5 b d V 5 w 9 n 1 Y c x R f O 8 g Z + i e N L H A 9 Q 3 I t Q H J 3 j G O 8 8 w j u P 8 M 4 j v H O K d 0 4 p j m M c 9 3 D c x z F u j e L W K G 6 N 4 t Y o b i 3 G r c X 0 x K c a n + C 9 E 7 x / g p + 7 / A M z o M 1 d n t j 7 U / P l s 0 m z e s I w S R R o P U r N p r G 5 r f + c L G 9 s Z B l 2 L x j Z / f 6 u 0 n t G l l W a g N o H z R S 4 D d U 6 Z X S 3 m U Z B a 9 D s s 8 W N E y d B W k P D z Q n 3 O N w D c J W 7 k l 2 t x y I b 3 g 5 c T T J t b d m / R w I t l j 6 C V L b / v S Z E b d C S g 6 0 e W 9 U 0 j / V f D O + f j r f 6 n 6 R u / b N O K l B x V 3 8 A A A D / / w M A U E s B A i 0 A F A A G A A g A A A A h A C r d q k D S A A A A N w E A A B M A A A A A A A A A A A A A A A A A A A A A A F t D b 2 5 0 Z W 5 0 X 1 R 5 c G V z X S 5 4 b W x Q S w E C L Q A U A A I A C A A A A C E A z V 1 p / a 0 A A A D 3 A A A A E g A A A A A A A A A A A A A A A A A L A w A A Q 2 9 u Z m l n L 1 B h Y 2 t h Z 2 U u e G 1 s U E s B A i 0 A F A A C A A g A A A A h A P + B d b Y D A g A A s g c A A B M A A A A A A A A A A A A A A A A A 6 A M A A E Z v c m 1 1 b G F z L 1 N l Y 3 R p b 2 4 x L m 1 Q S w U G A A A A A A M A A w D C A A A A H A Y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o V A A A A A A A A K B U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b G x v Y 2 F 0 a W 9 u V G F i b G V P c G V y Y X R v c k l u Z m 9 y b W F 0 a W 9 u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y 0 x O F Q w O D o 0 O T o w O C 4 2 M D g 5 O T E 0 W i I v P j x F b n R y e S B U e X B l P S J G a W x s Q 2 9 s d W 1 u V H l w Z X M i I F Z h b H V l P S J z Q X d Z R 0 J n W U d C Z 2 N E Q X d N R E F 3 P T 0 i L z 4 8 R W 5 0 c n k g V H l w Z T 0 i R m l s b E N v b H V t b k 5 h b W V z I i B W Y W x 1 Z T 0 i c 1 s m c X V v d D t J b n N 0 Y W x s Y X R p b 2 5 J R C Z x d W 9 0 O y w m c X V v d D t J b n N 0 Y W x s Y X R p b 2 5 O Y W 1 l J n F 1 b 3 Q 7 L C Z x d W 9 0 O 0 F j Y 2 9 1 b n R I b 2 x k Z X J O Y W 1 l J n F 1 b 3 Q 7 L C Z x d W 9 0 O 0 F k Z H J l c 3 N D a X R 5 J n F 1 b 3 Q 7 L C Z x d W 9 0 O 1 B l c m 1 p d E 9 y U G x h b k l E J n F 1 b 3 Q 7 L C Z x d W 9 0 O 0 F j Y 2 9 1 b n R T d G F 0 d X M m c X V v d D s s J n F 1 b 3 Q 7 U 3 R h d H V z J n F 1 b 3 Q 7 L C Z x d W 9 0 O 0 x h d G V z d F V w Z G F 0 Z S Z x d W 9 0 O y w m c X V v d D t h b G x v Y 2 F 0 a W 9 u M j A y M S Z x d W 9 0 O y w m c X V v d D t h b G x v Y 2 F 0 a W 9 u M j A y M i Z x d W 9 0 O y w m c X V v d D t h b G x v Y 2 F 0 a W 9 u M j A y M y Z x d W 9 0 O y w m c X V v d D t h b G x v Y 2 F 0 a W 9 u M j A y N C Z x d W 9 0 O y w m c X V v d D t h b G x v Y 2 F 0 a W 9 u M j A y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g 0 Y m I 3 Z D U t O T R j O S 0 0 N j A 0 L W F j Z j k t Y T A y M T I y Z W I w M z M 1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G x v Y 2 F 0 a W 9 u V G F i b G V P c G V y Y X R v c k l u Z m 9 y b W F 0 a W 9 u L 0 F 1 d G 9 S Z W 1 v d m V k Q 2 9 s d W 1 u c z E u e 0 l u c 3 R h b G x h d G l v b k l E L D B 9 J n F 1 b 3 Q 7 L C Z x d W 9 0 O 1 N l Y 3 R p b 2 4 x L 0 F s b G 9 j Y X R p b 2 5 U Y W J s Z U 9 w Z X J h d G 9 y S W 5 m b 3 J t Y X R p b 2 4 v Q X V 0 b 1 J l b W 9 2 Z W R D b 2 x 1 b W 5 z M S 5 7 S W 5 z d G F s b G F 0 a W 9 u T m F t Z S w x f S Z x d W 9 0 O y w m c X V v d D t T Z W N 0 a W 9 u M S 9 B b G x v Y 2 F 0 a W 9 u V G F i b G V P c G V y Y X R v c k l u Z m 9 y b W F 0 a W 9 u L 0 F 1 d G 9 S Z W 1 v d m V k Q 2 9 s d W 1 u c z E u e 0 F j Y 2 9 1 b n R I b 2 x k Z X J O Y W 1 l L D J 9 J n F 1 b 3 Q 7 L C Z x d W 9 0 O 1 N l Y 3 R p b 2 4 x L 0 F s b G 9 j Y X R p b 2 5 U Y W J s Z U 9 w Z X J h d G 9 y S W 5 m b 3 J t Y X R p b 2 4 v Q X V 0 b 1 J l b W 9 2 Z W R D b 2 x 1 b W 5 z M S 5 7 Q W R k c m V z c 0 N p d H k s M 3 0 m c X V v d D s s J n F 1 b 3 Q 7 U 2 V j d G l v b j E v Q W x s b 2 N h d G l v b l R h Y m x l T 3 B l c m F 0 b 3 J J b m Z v c m 1 h d G l v b i 9 B d X R v U m V t b 3 Z l Z E N v b H V t b n M x L n t Q Z X J t a X R P c l B s Y W 5 J R C w 0 f S Z x d W 9 0 O y w m c X V v d D t T Z W N 0 a W 9 u M S 9 B b G x v Y 2 F 0 a W 9 u V G F i b G V P c G V y Y X R v c k l u Z m 9 y b W F 0 a W 9 u L 0 F 1 d G 9 S Z W 1 v d m V k Q 2 9 s d W 1 u c z E u e 0 F j Y 2 9 1 b n R T d G F 0 d X M s N X 0 m c X V v d D s s J n F 1 b 3 Q 7 U 2 V j d G l v b j E v Q W x s b 2 N h d G l v b l R h Y m x l T 3 B l c m F 0 b 3 J J b m Z v c m 1 h d G l v b i 9 B d X R v U m V t b 3 Z l Z E N v b H V t b n M x L n t T d G F 0 d X M s N n 0 m c X V v d D s s J n F 1 b 3 Q 7 U 2 V j d G l v b j E v Q W x s b 2 N h d G l v b l R h Y m x l T 3 B l c m F 0 b 3 J J b m Z v c m 1 h d G l v b i 9 B d X R v U m V t b 3 Z l Z E N v b H V t b n M x L n t M Y X R l c 3 R V c G R h d G U s N 3 0 m c X V v d D s s J n F 1 b 3 Q 7 U 2 V j d G l v b j E v Q W x s b 2 N h d G l v b l R h Y m x l T 3 B l c m F 0 b 3 J J b m Z v c m 1 h d G l v b i 9 B d X R v U m V t b 3 Z l Z E N v b H V t b n M x L n t h b G x v Y 2 F 0 a W 9 u M j A y M S w 4 f S Z x d W 9 0 O y w m c X V v d D t T Z W N 0 a W 9 u M S 9 B b G x v Y 2 F 0 a W 9 u V G F i b G V P c G V y Y X R v c k l u Z m 9 y b W F 0 a W 9 u L 0 F 1 d G 9 S Z W 1 v d m V k Q 2 9 s d W 1 u c z E u e 2 F s b G 9 j Y X R p b 2 4 y M D I y L D l 9 J n F 1 b 3 Q 7 L C Z x d W 9 0 O 1 N l Y 3 R p b 2 4 x L 0 F s b G 9 j Y X R p b 2 5 U Y W J s Z U 9 w Z X J h d G 9 y S W 5 m b 3 J t Y X R p b 2 4 v Q X V 0 b 1 J l b W 9 2 Z W R D b 2 x 1 b W 5 z M S 5 7 Y W x s b 2 N h d G l v b j I w M j M s M T B 9 J n F 1 b 3 Q 7 L C Z x d W 9 0 O 1 N l Y 3 R p b 2 4 x L 0 F s b G 9 j Y X R p b 2 5 U Y W J s Z U 9 w Z X J h d G 9 y S W 5 m b 3 J t Y X R p b 2 4 v Q X V 0 b 1 J l b W 9 2 Z W R D b 2 x 1 b W 5 z M S 5 7 Y W x s b 2 N h d G l v b j I w M j Q s M T F 9 J n F 1 b 3 Q 7 L C Z x d W 9 0 O 1 N l Y 3 R p b 2 4 x L 0 F s b G 9 j Y X R p b 2 5 U Y W J s Z U 9 w Z X J h d G 9 y S W 5 m b 3 J t Y X R p b 2 4 v Q X V 0 b 1 J l b W 9 2 Z W R D b 2 x 1 b W 5 z M S 5 7 Y W x s b 2 N h d G l v b j I w M j U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B b G x v Y 2 F 0 a W 9 u V G F i b G V P c G V y Y X R v c k l u Z m 9 y b W F 0 a W 9 u L 0 F 1 d G 9 S Z W 1 v d m V k Q 2 9 s d W 1 u c z E u e 0 l u c 3 R h b G x h d G l v b k l E L D B 9 J n F 1 b 3 Q 7 L C Z x d W 9 0 O 1 N l Y 3 R p b 2 4 x L 0 F s b G 9 j Y X R p b 2 5 U Y W J s Z U 9 w Z X J h d G 9 y S W 5 m b 3 J t Y X R p b 2 4 v Q X V 0 b 1 J l b W 9 2 Z W R D b 2 x 1 b W 5 z M S 5 7 S W 5 z d G F s b G F 0 a W 9 u T m F t Z S w x f S Z x d W 9 0 O y w m c X V v d D t T Z W N 0 a W 9 u M S 9 B b G x v Y 2 F 0 a W 9 u V G F i b G V P c G V y Y X R v c k l u Z m 9 y b W F 0 a W 9 u L 0 F 1 d G 9 S Z W 1 v d m V k Q 2 9 s d W 1 u c z E u e 0 F j Y 2 9 1 b n R I b 2 x k Z X J O Y W 1 l L D J 9 J n F 1 b 3 Q 7 L C Z x d W 9 0 O 1 N l Y 3 R p b 2 4 x L 0 F s b G 9 j Y X R p b 2 5 U Y W J s Z U 9 w Z X J h d G 9 y S W 5 m b 3 J t Y X R p b 2 4 v Q X V 0 b 1 J l b W 9 2 Z W R D b 2 x 1 b W 5 z M S 5 7 Q W R k c m V z c 0 N p d H k s M 3 0 m c X V v d D s s J n F 1 b 3 Q 7 U 2 V j d G l v b j E v Q W x s b 2 N h d G l v b l R h Y m x l T 3 B l c m F 0 b 3 J J b m Z v c m 1 h d G l v b i 9 B d X R v U m V t b 3 Z l Z E N v b H V t b n M x L n t Q Z X J t a X R P c l B s Y W 5 J R C w 0 f S Z x d W 9 0 O y w m c X V v d D t T Z W N 0 a W 9 u M S 9 B b G x v Y 2 F 0 a W 9 u V G F i b G V P c G V y Y X R v c k l u Z m 9 y b W F 0 a W 9 u L 0 F 1 d G 9 S Z W 1 v d m V k Q 2 9 s d W 1 u c z E u e 0 F j Y 2 9 1 b n R T d G F 0 d X M s N X 0 m c X V v d D s s J n F 1 b 3 Q 7 U 2 V j d G l v b j E v Q W x s b 2 N h d G l v b l R h Y m x l T 3 B l c m F 0 b 3 J J b m Z v c m 1 h d G l v b i 9 B d X R v U m V t b 3 Z l Z E N v b H V t b n M x L n t T d G F 0 d X M s N n 0 m c X V v d D s s J n F 1 b 3 Q 7 U 2 V j d G l v b j E v Q W x s b 2 N h d G l v b l R h Y m x l T 3 B l c m F 0 b 3 J J b m Z v c m 1 h d G l v b i 9 B d X R v U m V t b 3 Z l Z E N v b H V t b n M x L n t M Y X R l c 3 R V c G R h d G U s N 3 0 m c X V v d D s s J n F 1 b 3 Q 7 U 2 V j d G l v b j E v Q W x s b 2 N h d G l v b l R h Y m x l T 3 B l c m F 0 b 3 J J b m Z v c m 1 h d G l v b i 9 B d X R v U m V t b 3 Z l Z E N v b H V t b n M x L n t h b G x v Y 2 F 0 a W 9 u M j A y M S w 4 f S Z x d W 9 0 O y w m c X V v d D t T Z W N 0 a W 9 u M S 9 B b G x v Y 2 F 0 a W 9 u V G F i b G V P c G V y Y X R v c k l u Z m 9 y b W F 0 a W 9 u L 0 F 1 d G 9 S Z W 1 v d m V k Q 2 9 s d W 1 u c z E u e 2 F s b G 9 j Y X R p b 2 4 y M D I y L D l 9 J n F 1 b 3 Q 7 L C Z x d W 9 0 O 1 N l Y 3 R p b 2 4 x L 0 F s b G 9 j Y X R p b 2 5 U Y W J s Z U 9 w Z X J h d G 9 y S W 5 m b 3 J t Y X R p b 2 4 v Q X V 0 b 1 J l b W 9 2 Z W R D b 2 x 1 b W 5 z M S 5 7 Y W x s b 2 N h d G l v b j I w M j M s M T B 9 J n F 1 b 3 Q 7 L C Z x d W 9 0 O 1 N l Y 3 R p b 2 4 x L 0 F s b G 9 j Y X R p b 2 5 U Y W J s Z U 9 w Z X J h d G 9 y S W 5 m b 3 J t Y X R p b 2 4 v Q X V 0 b 1 J l b W 9 2 Z W R D b 2 x 1 b W 5 z M S 5 7 Y W x s b 2 N h d G l v b j I w M j Q s M T F 9 J n F 1 b 3 Q 7 L C Z x d W 9 0 O 1 N l Y 3 R p b 2 4 x L 0 F s b G 9 j Y X R p b 2 5 U Y W J s Z U 9 w Z X J h d G 9 y S W 5 m b 3 J t Y X R p b 2 4 v Q X V 0 b 1 J l b W 9 2 Z W R D b 2 x 1 b W 5 z M S 5 7 Y W x s b 2 N h d G l v b j I w M j U s M T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V y a W 5 n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b G x v Y 2 F 0 a W 9 u V G F i b G V P c G V y Y X R v c k l u Z m 9 y b W F 0 a W 9 u L 0 s l Q z M l Q T R s b G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s b G 9 j Y X R p b 2 5 U Y W J s Z U 9 w Z X J h d G 9 y S W 5 m b 3 J t Y X R p b 2 4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v Y 2 F 0 a W 9 u V G F i b G V P c G V y Y X R v c k l u Z m 9 y b W F 0 a W 9 u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x s b 2 N h d G l v b l R h Y m x l T 3 B l c m F 0 b 3 J J b m Z v c m 1 h d G l v b i 8 l Q z M l O D R u Z H J h Z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x s b 2 N h d G l v b l R h Y m x l T 3 B l c m F 0 b 3 J J b m Z v c m 1 h d G l v b i 9 C b 3 J 0 d G F n b m E l M j A l Q z M l Q j Z 2 c m l n Y S U y M G t v b H V t b m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v Y 2 F 0 a W 9 u V G F i b G V P c G V y Y X R v c k l u Z m 9 y b W F 0 a W 9 u L 0 9 t c 2 9 y d G V y Y W R l J T I w a 2 9 s d W 1 u Z X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N o A A A A B A A A A 0 I y d 3 w E V 0 R G M e g D A T 8 K X 6 w E A A A C j U 5 u h y t G M S p q x v S a H v 8 4 2 A A A A A A I A A A A A A A N m A A D A A A A A E A A A A O R P o + s f B 0 j x B Z n 9 J r w t J / Y A A A A A B I A A A K A A A A A Q A A A A r 7 v r v z 7 N z J o d p s G x w 6 g b x V A A A A D b d g 4 r 9 H l 0 3 o A 4 x e i u R 2 a W E + / 5 h R M F T U a 2 f Q j H J W 7 w R v W k Q 7 V h v T / F C i a p H c R 7 J e Y e G K 0 H Y Y Z 4 n 4 r e S D + N H E f r 4 E a c q S 2 g i H S b S k h L C W K u G B Q A A A C 3 u O D Y v J C s r 2 C c R c W Q c Q X 0 n s j T o g = = < / D a t a M a s h u p > 
</file>

<file path=customXml/itemProps1.xml><?xml version="1.0" encoding="utf-8"?>
<ds:datastoreItem xmlns:ds="http://schemas.openxmlformats.org/officeDocument/2006/customXml" ds:itemID="{C586DE7B-AD71-4985-8887-99EC0A36C1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2023 per bransch</vt:lpstr>
      <vt:lpstr>2013-2023</vt:lpstr>
      <vt:lpstr>Utsläpp per län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Månsson, Jens</dc:creator>
  <cp:lastModifiedBy>Nilsson, Johanna</cp:lastModifiedBy>
  <dcterms:created xsi:type="dcterms:W3CDTF">2019-04-02T16:20:06Z</dcterms:created>
  <dcterms:modified xsi:type="dcterms:W3CDTF">2024-04-04T09:22:59Z</dcterms:modified>
</cp:coreProperties>
</file>